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nanam\Desktop\0.とりあえず保存\"/>
    </mc:Choice>
  </mc:AlternateContent>
  <xr:revisionPtr revIDLastSave="0" documentId="13_ncr:1_{C0E800FA-2E8C-418F-BE3E-937EA231F518}" xr6:coauthVersionLast="47" xr6:coauthVersionMax="47" xr10:uidLastSave="{00000000-0000-0000-0000-000000000000}"/>
  <workbookProtection lockStructure="1"/>
  <bookViews>
    <workbookView xWindow="-28920" yWindow="-120" windowWidth="29040" windowHeight="15720" xr2:uid="{8FB30A58-D098-444F-9599-B1B3CE65E6C9}"/>
  </bookViews>
  <sheets>
    <sheet name="お願い" sheetId="10" r:id="rId1"/>
    <sheet name="入力シート（1～30人目）" sheetId="1" r:id="rId2"/>
    <sheet name="入力シート（31～60人目）" sheetId="12" r:id="rId3"/>
    <sheet name="説明" sheetId="11" state="hidden" r:id="rId4"/>
    <sheet name="名前" sheetId="6" state="hidden" r:id="rId5"/>
    <sheet name="番号" sheetId="7" state="hidden" r:id="rId6"/>
    <sheet name="番号-名前" sheetId="2" state="hidden" r:id="rId7"/>
    <sheet name="名前-番号" sheetId="8" state="hidden" r:id="rId8"/>
    <sheet name="番号-名前‐番号" sheetId="3" state="hidden" r:id="rId9"/>
    <sheet name="番号-番号-名前" sheetId="4" state="hidden" r:id="rId10"/>
    <sheet name="名前-番号-番号" sheetId="5" state="hidden" r:id="rId11"/>
    <sheet name="番号-番号-名前-番号" sheetId="14" state="hidden" r:id="rId12"/>
  </sheets>
  <definedNames>
    <definedName name="番号01人目">'入力シート（1～30人目）'!$D$6</definedName>
    <definedName name="番号02人目">'入力シート（1～30人目）'!$D$8</definedName>
    <definedName name="番号03人目">'入力シート（1～30人目）'!$D$10</definedName>
    <definedName name="番号04人目">'入力シート（1～30人目）'!$D$12</definedName>
    <definedName name="番号05人目">'入力シート（1～30人目）'!$D$14</definedName>
    <definedName name="番号06人目">'入力シート（1～30人目）'!$D$16</definedName>
    <definedName name="番号07人目">'入力シート（1～30人目）'!$D$18</definedName>
    <definedName name="番号08人目">'入力シート（1～30人目）'!$D$20</definedName>
    <definedName name="番号09人目">'入力シート（1～30人目）'!$D$22</definedName>
    <definedName name="番号10人目">'入力シート（1～30人目）'!$D$24</definedName>
    <definedName name="番号11人目">'入力シート（1～30人目）'!$D$26</definedName>
    <definedName name="番号12人目">'入力シート（1～30人目）'!$D$28</definedName>
    <definedName name="番号13人目">'入力シート（1～30人目）'!$D$30</definedName>
    <definedName name="番号14人目">'入力シート（1～30人目）'!$D$32</definedName>
    <definedName name="番号15人目">'入力シート（1～30人目）'!$D$34</definedName>
    <definedName name="番号16人目">'入力シート（1～30人目）'!$K$6</definedName>
    <definedName name="番号17人目">'入力シート（1～30人目）'!$K$8</definedName>
    <definedName name="番号18人目">'入力シート（1～30人目）'!$K$10</definedName>
    <definedName name="番号19人目">'入力シート（1～30人目）'!$K$12</definedName>
    <definedName name="番号20人目">'入力シート（1～30人目）'!$K$14</definedName>
    <definedName name="番号21人目">'入力シート（1～30人目）'!$K$16</definedName>
    <definedName name="番号22人目">'入力シート（1～30人目）'!$K$18</definedName>
    <definedName name="番号23人目">'入力シート（1～30人目）'!$K$20</definedName>
    <definedName name="番号24人目">'入力シート（1～30人目）'!$K$22</definedName>
    <definedName name="番号25人目">'入力シート（1～30人目）'!$K$24</definedName>
    <definedName name="番号26人目">'入力シート（1～30人目）'!$K$26</definedName>
    <definedName name="番号27人目">'入力シート（1～30人目）'!$K$28</definedName>
    <definedName name="番号28人目">'入力シート（1～30人目）'!$K$30</definedName>
    <definedName name="番号29人目">'入力シート（1～30人目）'!$K$32</definedName>
    <definedName name="番号30人目">'入力シート（1～30人目）'!$K$34</definedName>
    <definedName name="番号31人目">'入力シート（31～60人目）'!$D$6</definedName>
    <definedName name="番号32人目">'入力シート（31～60人目）'!$D$8</definedName>
    <definedName name="番号33人目">'入力シート（31～60人目）'!$D$10</definedName>
    <definedName name="番号34人目">'入力シート（31～60人目）'!$D$12</definedName>
    <definedName name="番号35人目">'入力シート（31～60人目）'!$D$14</definedName>
    <definedName name="番号36人目">'入力シート（31～60人目）'!$D$16</definedName>
    <definedName name="番号37人目">'入力シート（31～60人目）'!$D$18</definedName>
    <definedName name="番号38人目">'入力シート（31～60人目）'!$D$20</definedName>
    <definedName name="番号39人目">'入力シート（31～60人目）'!$D$22</definedName>
    <definedName name="番号40人目">'入力シート（31～60人目）'!$D$24</definedName>
    <definedName name="番号41人目">'入力シート（31～60人目）'!$D$26</definedName>
    <definedName name="番号42人目">'入力シート（31～60人目）'!$D$28</definedName>
    <definedName name="番号43人目">'入力シート（31～60人目）'!$D$30</definedName>
    <definedName name="番号44人目">'入力シート（31～60人目）'!$D$32</definedName>
    <definedName name="番号45人目">'入力シート（31～60人目）'!$D$34</definedName>
    <definedName name="番号46人目">'入力シート（31～60人目）'!$K$6</definedName>
    <definedName name="番号47人目">'入力シート（31～60人目）'!$K$8</definedName>
    <definedName name="番号48人目">'入力シート（31～60人目）'!$K$10</definedName>
    <definedName name="番号49人目">'入力シート（31～60人目）'!$K$12</definedName>
    <definedName name="番号50人目">'入力シート（31～60人目）'!$K$14</definedName>
    <definedName name="番号51人目">'入力シート（31～60人目）'!$K$16</definedName>
    <definedName name="番号52人目">'入力シート（31～60人目）'!$K$18</definedName>
    <definedName name="番号53人目">'入力シート（31～60人目）'!$K$20</definedName>
    <definedName name="番号54人目">'入力シート（31～60人目）'!$K$22</definedName>
    <definedName name="番号55人目">'入力シート（31～60人目）'!$K$24</definedName>
    <definedName name="番号56人目">'入力シート（31～60人目）'!$K$26</definedName>
    <definedName name="番号57人目">'入力シート（31～60人目）'!$K$28</definedName>
    <definedName name="番号58人目">'入力シート（31～60人目）'!$K$30</definedName>
    <definedName name="番号59人目">'入力シート（31～60人目）'!$K$32</definedName>
    <definedName name="番号60人目">'入力シート（31～60人目）'!$K$34</definedName>
    <definedName name="名前01人目">'入力シート（1～30人目）'!$D$7</definedName>
    <definedName name="名前02人目">'入力シート（1～30人目）'!$D$9</definedName>
    <definedName name="名前03人目">'入力シート（1～30人目）'!$D$11</definedName>
    <definedName name="名前04人目">'入力シート（1～30人目）'!$D$13</definedName>
    <definedName name="名前05人目">'入力シート（1～30人目）'!$D$15</definedName>
    <definedName name="名前06人目">'入力シート（1～30人目）'!$D$17</definedName>
    <definedName name="名前07人目">'入力シート（1～30人目）'!$D$19</definedName>
    <definedName name="名前08人目">'入力シート（1～30人目）'!$D$21</definedName>
    <definedName name="名前09人目">'入力シート（1～30人目）'!$D$23</definedName>
    <definedName name="名前10人目">'入力シート（1～30人目）'!$D$25</definedName>
    <definedName name="名前11人目">'入力シート（1～30人目）'!$D$27</definedName>
    <definedName name="名前12人目">'入力シート（1～30人目）'!$D$29</definedName>
    <definedName name="名前13人目">'入力シート（1～30人目）'!$D$31</definedName>
    <definedName name="名前14人目">'入力シート（1～30人目）'!$D$33</definedName>
    <definedName name="名前15人目">'入力シート（1～30人目）'!$D$35</definedName>
    <definedName name="名前16人目">'入力シート（1～30人目）'!$K$7</definedName>
    <definedName name="名前17人目">'入力シート（1～30人目）'!$K$9</definedName>
    <definedName name="名前18人目">'入力シート（1～30人目）'!$K$11</definedName>
    <definedName name="名前19人目">'入力シート（1～30人目）'!$K$13</definedName>
    <definedName name="名前20人目">'入力シート（1～30人目）'!$K$15</definedName>
    <definedName name="名前21人目">'入力シート（1～30人目）'!$K$17</definedName>
    <definedName name="名前22人目">'入力シート（1～30人目）'!$K$19</definedName>
    <definedName name="名前23人目">'入力シート（1～30人目）'!$K$21</definedName>
    <definedName name="名前24人目">'入力シート（1～30人目）'!$K$23</definedName>
    <definedName name="名前25人目">'入力シート（1～30人目）'!$K$25</definedName>
    <definedName name="名前26人目">'入力シート（1～30人目）'!$K$27</definedName>
    <definedName name="名前27人目">'入力シート（1～30人目）'!$K$29</definedName>
    <definedName name="名前28人目">'入力シート（1～30人目）'!$K$31</definedName>
    <definedName name="名前29人目">'入力シート（1～30人目）'!$K$33</definedName>
    <definedName name="名前30人目">'入力シート（1～30人目）'!$K$35</definedName>
    <definedName name="名前31人目">'入力シート（31～60人目）'!$D$7</definedName>
    <definedName name="名前32人目">'入力シート（31～60人目）'!$D$9</definedName>
    <definedName name="名前33人目">'入力シート（31～60人目）'!$D$11</definedName>
    <definedName name="名前34人目">'入力シート（31～60人目）'!$D$13</definedName>
    <definedName name="名前35人目">'入力シート（31～60人目）'!$D$15</definedName>
    <definedName name="名前36人目">'入力シート（31～60人目）'!$D$17</definedName>
    <definedName name="名前37人目">'入力シート（31～60人目）'!$D$19</definedName>
    <definedName name="名前38人目">'入力シート（31～60人目）'!$D$21</definedName>
    <definedName name="名前39人目">'入力シート（31～60人目）'!$D$23</definedName>
    <definedName name="名前40人目">'入力シート（31～60人目）'!$D$25</definedName>
    <definedName name="名前41人目">'入力シート（31～60人目）'!$D$27</definedName>
    <definedName name="名前42人目">'入力シート（31～60人目）'!$D$29</definedName>
    <definedName name="名前43人目">'入力シート（31～60人目）'!$D$31</definedName>
    <definedName name="名前44人目">'入力シート（31～60人目）'!$D$33</definedName>
    <definedName name="名前45人目">'入力シート（31～60人目）'!$D$35</definedName>
    <definedName name="名前46人目">'入力シート（31～60人目）'!$K$7</definedName>
    <definedName name="名前47人目">'入力シート（31～60人目）'!$K$9</definedName>
    <definedName name="名前48人目">'入力シート（31～60人目）'!$K$11</definedName>
    <definedName name="名前49人目">'入力シート（31～60人目）'!$K$13</definedName>
    <definedName name="名前50人目">'入力シート（31～60人目）'!$K$15</definedName>
    <definedName name="名前51人目">'入力シート（31～60人目）'!$K$17</definedName>
    <definedName name="名前52人目">'入力シート（31～60人目）'!$K$19</definedName>
    <definedName name="名前53人目">'入力シート（31～60人目）'!$K$21</definedName>
    <definedName name="名前54人目">'入力シート（31～60人目）'!$K$23</definedName>
    <definedName name="名前55人目">'入力シート（31～60人目）'!$K$25</definedName>
    <definedName name="名前56人目">'入力シート（31～60人目）'!$K$27</definedName>
    <definedName name="名前57人目">'入力シート（31～60人目）'!$K$29</definedName>
    <definedName name="名前58人目">'入力シート（31～60人目）'!$K$31</definedName>
    <definedName name="名前59人目">'入力シート（31～60人目）'!$K$33</definedName>
    <definedName name="名前60人目">'入力シート（31～60人目）'!$K$35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1" i="14"/>
  <c r="D2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" i="5"/>
  <c r="D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" i="4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" i="2"/>
  <c r="D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1" i="6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1" i="3"/>
  <c r="D22" i="3"/>
  <c r="D24" i="3"/>
  <c r="D25" i="3"/>
  <c r="D27" i="3"/>
  <c r="D28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1" i="3"/>
  <c r="D112" i="3"/>
  <c r="D114" i="3"/>
  <c r="D115" i="3"/>
  <c r="D117" i="3"/>
  <c r="D118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" i="3"/>
  <c r="D2" i="8"/>
  <c r="D3" i="8"/>
  <c r="D4" i="8"/>
  <c r="D5" i="8"/>
  <c r="D6" i="8"/>
  <c r="D7" i="8"/>
  <c r="D8" i="8"/>
  <c r="D9" i="8"/>
  <c r="D10" i="8"/>
  <c r="D11" i="8"/>
  <c r="D12" i="8"/>
  <c r="D14" i="8"/>
  <c r="D16" i="8"/>
  <c r="D18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4" i="8"/>
  <c r="D76" i="8"/>
  <c r="D78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" i="8"/>
  <c r="K35" i="1" l="1"/>
  <c r="K36" i="1"/>
  <c r="D35" i="12"/>
  <c r="K35" i="12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D22" i="12" l="1"/>
  <c r="D23" i="12"/>
  <c r="D6" i="12" l="1"/>
  <c r="C1" i="6"/>
  <c r="C156" i="14" l="1"/>
  <c r="C155" i="14"/>
  <c r="C154" i="14"/>
  <c r="C153" i="14"/>
  <c r="C124" i="14"/>
  <c r="C122" i="14"/>
  <c r="C121" i="14"/>
  <c r="C119" i="14"/>
  <c r="C115" i="14"/>
  <c r="C111" i="14"/>
  <c r="C107" i="14"/>
  <c r="C103" i="14"/>
  <c r="C99" i="14"/>
  <c r="C95" i="14"/>
  <c r="C91" i="14"/>
  <c r="C87" i="14"/>
  <c r="C83" i="14"/>
  <c r="C79" i="14"/>
  <c r="C75" i="14"/>
  <c r="C71" i="14"/>
  <c r="C67" i="14"/>
  <c r="C63" i="14"/>
  <c r="C60" i="14"/>
  <c r="C59" i="14"/>
  <c r="C58" i="14"/>
  <c r="C57" i="14"/>
  <c r="C56" i="14"/>
  <c r="C55" i="14"/>
  <c r="C54" i="14"/>
  <c r="C53" i="14"/>
  <c r="C52" i="14"/>
  <c r="C51" i="14"/>
  <c r="C50" i="14"/>
  <c r="C49" i="14"/>
  <c r="C48" i="14"/>
  <c r="C47" i="14"/>
  <c r="C46" i="14"/>
  <c r="C45" i="14"/>
  <c r="C44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C31" i="14"/>
  <c r="C30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C3" i="14"/>
  <c r="E3" i="12"/>
  <c r="C168" i="5"/>
  <c r="C123" i="5"/>
  <c r="C117" i="5"/>
  <c r="C116" i="5"/>
  <c r="C115" i="5"/>
  <c r="C93" i="5"/>
  <c r="C92" i="5"/>
  <c r="C117" i="4"/>
  <c r="C116" i="4"/>
  <c r="C115" i="4"/>
  <c r="C92" i="4"/>
  <c r="C91" i="4"/>
  <c r="C179" i="3"/>
  <c r="C117" i="3"/>
  <c r="C116" i="3"/>
  <c r="D116" i="3" s="1"/>
  <c r="C115" i="3"/>
  <c r="C93" i="3"/>
  <c r="C91" i="3"/>
  <c r="C78" i="2"/>
  <c r="C77" i="2"/>
  <c r="C61" i="2"/>
  <c r="C78" i="8"/>
  <c r="C77" i="8"/>
  <c r="D77" i="8" s="1"/>
  <c r="C62" i="8"/>
  <c r="C39" i="6"/>
  <c r="C39" i="7"/>
  <c r="C31" i="7" a="1"/>
  <c r="C31" i="7" s="1"/>
  <c r="C239" i="14"/>
  <c r="C179" i="14"/>
  <c r="K34" i="12"/>
  <c r="D34" i="12"/>
  <c r="C135" i="5" s="1"/>
  <c r="K33" i="12"/>
  <c r="C235" i="14" s="1"/>
  <c r="D33" i="12"/>
  <c r="C131" i="3" s="1"/>
  <c r="K32" i="12"/>
  <c r="D32" i="12"/>
  <c r="C173" i="14" s="1"/>
  <c r="K31" i="12"/>
  <c r="C231" i="14" s="1"/>
  <c r="D31" i="12"/>
  <c r="C127" i="5" s="1"/>
  <c r="K30" i="12"/>
  <c r="C116" i="8" s="1"/>
  <c r="D30" i="12"/>
  <c r="C129" i="3" s="1"/>
  <c r="K29" i="12"/>
  <c r="C227" i="14" s="1"/>
  <c r="D29" i="12"/>
  <c r="C125" i="3" s="1"/>
  <c r="K28" i="12"/>
  <c r="D28" i="12"/>
  <c r="C165" i="14" s="1"/>
  <c r="K27" i="12"/>
  <c r="C223" i="14" s="1"/>
  <c r="D27" i="12"/>
  <c r="C121" i="5" s="1"/>
  <c r="K26" i="12"/>
  <c r="C167" i="5" s="1"/>
  <c r="D26" i="12"/>
  <c r="C122" i="5" s="1"/>
  <c r="K25" i="12"/>
  <c r="C219" i="14" s="1"/>
  <c r="D25" i="12"/>
  <c r="C120" i="4" s="1"/>
  <c r="K24" i="12"/>
  <c r="C165" i="5" s="1"/>
  <c r="D24" i="12"/>
  <c r="C157" i="14" s="1"/>
  <c r="K23" i="12"/>
  <c r="C215" i="14" s="1"/>
  <c r="K22" i="12"/>
  <c r="C161" i="4" s="1"/>
  <c r="K21" i="12"/>
  <c r="C211" i="14" s="1"/>
  <c r="D21" i="12"/>
  <c r="C112" i="5" s="1"/>
  <c r="K20" i="12"/>
  <c r="D20" i="12"/>
  <c r="C149" i="14" s="1"/>
  <c r="K19" i="12"/>
  <c r="C207" i="14" s="1"/>
  <c r="D19" i="12"/>
  <c r="C37" i="6" s="1"/>
  <c r="K18" i="12"/>
  <c r="C103" i="2" s="1"/>
  <c r="D18" i="12"/>
  <c r="C110" i="5" s="1"/>
  <c r="K17" i="12"/>
  <c r="C203" i="14" s="1"/>
  <c r="D17" i="12"/>
  <c r="C71" i="8" s="1"/>
  <c r="K16" i="12"/>
  <c r="C153" i="5" s="1"/>
  <c r="D16" i="12"/>
  <c r="C141" i="14" s="1"/>
  <c r="K15" i="12"/>
  <c r="C199" i="14" s="1"/>
  <c r="D15" i="12"/>
  <c r="C70" i="2" s="1"/>
  <c r="K14" i="12"/>
  <c r="C148" i="3" s="1"/>
  <c r="D14" i="12"/>
  <c r="C103" i="4" s="1"/>
  <c r="K13" i="12"/>
  <c r="C195" i="14" s="1"/>
  <c r="D13" i="12"/>
  <c r="C135" i="14" s="1"/>
  <c r="K12" i="12"/>
  <c r="C145" i="4" s="1"/>
  <c r="D12" i="12"/>
  <c r="C133" i="14" s="1"/>
  <c r="K11" i="12"/>
  <c r="C191" i="14" s="1"/>
  <c r="D11" i="12"/>
  <c r="C98" i="3" s="1"/>
  <c r="K10" i="12"/>
  <c r="C142" i="3" s="1"/>
  <c r="D10" i="12"/>
  <c r="C98" i="5" s="1"/>
  <c r="K9" i="12"/>
  <c r="C187" i="14" s="1"/>
  <c r="D9" i="12"/>
  <c r="C64" i="2" s="1"/>
  <c r="K8" i="12"/>
  <c r="C139" i="4" s="1"/>
  <c r="D8" i="12"/>
  <c r="C125" i="14" s="1"/>
  <c r="K7" i="12"/>
  <c r="C183" i="14" s="1"/>
  <c r="D7" i="12"/>
  <c r="C91" i="5" s="1"/>
  <c r="K6" i="12"/>
  <c r="K6" i="1"/>
  <c r="C61" i="14" s="1"/>
  <c r="C102" i="8" l="1"/>
  <c r="C112" i="8"/>
  <c r="C52" i="7" a="1"/>
  <c r="C52" i="7" s="1"/>
  <c r="C54" i="7"/>
  <c r="C99" i="2"/>
  <c r="C153" i="3"/>
  <c r="C166" i="3"/>
  <c r="C152" i="4"/>
  <c r="C152" i="5"/>
  <c r="C111" i="2"/>
  <c r="C168" i="3"/>
  <c r="C167" i="4"/>
  <c r="C134" i="14"/>
  <c r="C148" i="14"/>
  <c r="C100" i="4"/>
  <c r="C107" i="4"/>
  <c r="C102" i="5"/>
  <c r="C162" i="14"/>
  <c r="C102" i="2"/>
  <c r="C101" i="8"/>
  <c r="C146" i="3"/>
  <c r="C138" i="4"/>
  <c r="C139" i="14"/>
  <c r="C105" i="4"/>
  <c r="C69" i="8"/>
  <c r="C104" i="3"/>
  <c r="C60" i="6"/>
  <c r="C120" i="2"/>
  <c r="C178" i="5"/>
  <c r="C119" i="8"/>
  <c r="C180" i="4"/>
  <c r="C118" i="2"/>
  <c r="C176" i="3"/>
  <c r="C59" i="6"/>
  <c r="C177" i="4"/>
  <c r="C117" i="8"/>
  <c r="C175" i="5"/>
  <c r="C115" i="8"/>
  <c r="C116" i="2"/>
  <c r="C172" i="5"/>
  <c r="C174" i="4"/>
  <c r="C58" i="6"/>
  <c r="C173" i="3"/>
  <c r="C170" i="3"/>
  <c r="C169" i="5"/>
  <c r="C114" i="2"/>
  <c r="C57" i="6"/>
  <c r="C113" i="8"/>
  <c r="C171" i="4"/>
  <c r="C112" i="2"/>
  <c r="C111" i="8"/>
  <c r="C56" i="6"/>
  <c r="C166" i="5"/>
  <c r="C167" i="3"/>
  <c r="C168" i="4"/>
  <c r="C164" i="3"/>
  <c r="C55" i="6"/>
  <c r="C163" i="5"/>
  <c r="C109" i="8"/>
  <c r="C110" i="2"/>
  <c r="C165" i="4"/>
  <c r="C162" i="4"/>
  <c r="C160" i="5"/>
  <c r="C108" i="2"/>
  <c r="C54" i="6"/>
  <c r="C107" i="8"/>
  <c r="C161" i="3"/>
  <c r="C159" i="4"/>
  <c r="C106" i="2"/>
  <c r="C105" i="8"/>
  <c r="C158" i="3"/>
  <c r="C157" i="5"/>
  <c r="C53" i="6"/>
  <c r="C52" i="6"/>
  <c r="C154" i="5"/>
  <c r="C103" i="8"/>
  <c r="C155" i="3"/>
  <c r="C156" i="4"/>
  <c r="C104" i="2"/>
  <c r="C51" i="6"/>
  <c r="C153" i="4"/>
  <c r="C152" i="3"/>
  <c r="C151" i="5"/>
  <c r="C99" i="8"/>
  <c r="C149" i="3"/>
  <c r="C150" i="4"/>
  <c r="C148" i="5"/>
  <c r="C100" i="2"/>
  <c r="C50" i="6"/>
  <c r="C145" i="5"/>
  <c r="C49" i="6"/>
  <c r="C97" i="8"/>
  <c r="C98" i="2"/>
  <c r="C147" i="4"/>
  <c r="C48" i="6"/>
  <c r="C142" i="5"/>
  <c r="C95" i="8"/>
  <c r="C143" i="3"/>
  <c r="C144" i="4"/>
  <c r="C96" i="2"/>
  <c r="C140" i="3"/>
  <c r="C94" i="2"/>
  <c r="C139" i="5"/>
  <c r="C141" i="4"/>
  <c r="C47" i="6"/>
  <c r="C93" i="8"/>
  <c r="C136" i="5"/>
  <c r="C46" i="6"/>
  <c r="C91" i="8"/>
  <c r="C92" i="2"/>
  <c r="C137" i="3"/>
  <c r="C45" i="6"/>
  <c r="C90" i="2"/>
  <c r="C134" i="3"/>
  <c r="C89" i="8"/>
  <c r="C133" i="5"/>
  <c r="C135" i="4"/>
  <c r="C44" i="6"/>
  <c r="C132" i="4"/>
  <c r="C88" i="2"/>
  <c r="C130" i="5"/>
  <c r="C175" i="14"/>
  <c r="C87" i="8"/>
  <c r="C129" i="4"/>
  <c r="C85" i="8"/>
  <c r="C43" i="6"/>
  <c r="C171" i="14"/>
  <c r="C86" i="2"/>
  <c r="C128" i="3"/>
  <c r="C42" i="6"/>
  <c r="C124" i="5"/>
  <c r="C84" i="2"/>
  <c r="C167" i="14"/>
  <c r="C126" i="4"/>
  <c r="C83" i="8"/>
  <c r="C82" i="2"/>
  <c r="C123" i="4"/>
  <c r="C122" i="3"/>
  <c r="C163" i="14"/>
  <c r="C41" i="6"/>
  <c r="C81" i="8"/>
  <c r="C80" i="2"/>
  <c r="C159" i="14"/>
  <c r="C118" i="5"/>
  <c r="C40" i="6"/>
  <c r="C79" i="8"/>
  <c r="D79" i="8" s="1"/>
  <c r="C119" i="3"/>
  <c r="D119" i="3" s="1"/>
  <c r="C75" i="8"/>
  <c r="D75" i="8" s="1"/>
  <c r="C113" i="3"/>
  <c r="D113" i="3" s="1"/>
  <c r="C76" i="2"/>
  <c r="C151" i="14"/>
  <c r="C114" i="4"/>
  <c r="C38" i="6"/>
  <c r="C74" i="2"/>
  <c r="C110" i="3"/>
  <c r="D110" i="3" s="1"/>
  <c r="C109" i="5"/>
  <c r="C73" i="8"/>
  <c r="D73" i="8" s="1"/>
  <c r="C147" i="14"/>
  <c r="C111" i="4"/>
  <c r="C36" i="6"/>
  <c r="C143" i="14"/>
  <c r="C106" i="5"/>
  <c r="C72" i="2"/>
  <c r="C107" i="3"/>
  <c r="C108" i="4"/>
  <c r="C103" i="5"/>
  <c r="C35" i="6"/>
  <c r="C100" i="5"/>
  <c r="C101" i="3"/>
  <c r="C67" i="8"/>
  <c r="C68" i="2"/>
  <c r="C102" i="4"/>
  <c r="C34" i="6"/>
  <c r="C97" i="5"/>
  <c r="C33" i="6" a="1"/>
  <c r="C33" i="6" s="1"/>
  <c r="C99" i="4"/>
  <c r="C65" i="8"/>
  <c r="C66" i="2"/>
  <c r="C131" i="14"/>
  <c r="C95" i="3"/>
  <c r="C94" i="5"/>
  <c r="C127" i="14"/>
  <c r="C32" i="6" a="1"/>
  <c r="C32" i="6" s="1"/>
  <c r="C63" i="8"/>
  <c r="C96" i="4"/>
  <c r="C62" i="2"/>
  <c r="C123" i="14"/>
  <c r="C92" i="3"/>
  <c r="C31" i="6" a="1"/>
  <c r="C31" i="6" s="1"/>
  <c r="C93" i="4"/>
  <c r="C61" i="8"/>
  <c r="C60" i="7"/>
  <c r="C180" i="3"/>
  <c r="C120" i="8"/>
  <c r="C119" i="2"/>
  <c r="C178" i="4"/>
  <c r="C179" i="5"/>
  <c r="C180" i="5"/>
  <c r="C240" i="14"/>
  <c r="C238" i="14"/>
  <c r="C237" i="14"/>
  <c r="C178" i="3"/>
  <c r="C179" i="4"/>
  <c r="C233" i="14"/>
  <c r="C234" i="14"/>
  <c r="C236" i="14"/>
  <c r="C177" i="3"/>
  <c r="C176" i="4"/>
  <c r="C175" i="3"/>
  <c r="C177" i="5"/>
  <c r="C118" i="8"/>
  <c r="C59" i="7"/>
  <c r="C175" i="4"/>
  <c r="C176" i="5"/>
  <c r="C117" i="2"/>
  <c r="C173" i="5"/>
  <c r="C115" i="2"/>
  <c r="C172" i="3"/>
  <c r="C232" i="14"/>
  <c r="C229" i="14"/>
  <c r="C230" i="14"/>
  <c r="C173" i="4"/>
  <c r="C172" i="4"/>
  <c r="C174" i="5"/>
  <c r="C58" i="7"/>
  <c r="C174" i="3"/>
  <c r="C225" i="14"/>
  <c r="C228" i="14"/>
  <c r="C226" i="14"/>
  <c r="C170" i="4"/>
  <c r="C170" i="5"/>
  <c r="C169" i="3"/>
  <c r="C171" i="5"/>
  <c r="C113" i="2"/>
  <c r="C114" i="8"/>
  <c r="C169" i="4"/>
  <c r="C171" i="3"/>
  <c r="C57" i="7"/>
  <c r="C224" i="14"/>
  <c r="C222" i="14"/>
  <c r="C221" i="14"/>
  <c r="C56" i="7"/>
  <c r="C166" i="4"/>
  <c r="C165" i="3"/>
  <c r="C55" i="7"/>
  <c r="C164" i="4"/>
  <c r="C164" i="5"/>
  <c r="C217" i="14"/>
  <c r="C218" i="14"/>
  <c r="C220" i="14"/>
  <c r="C163" i="4"/>
  <c r="C109" i="2"/>
  <c r="C163" i="3"/>
  <c r="C110" i="8"/>
  <c r="C161" i="5"/>
  <c r="C160" i="4"/>
  <c r="C160" i="3"/>
  <c r="C216" i="14"/>
  <c r="C214" i="14"/>
  <c r="C213" i="14"/>
  <c r="C108" i="8"/>
  <c r="C107" i="2"/>
  <c r="C162" i="3"/>
  <c r="C162" i="5"/>
  <c r="C209" i="14"/>
  <c r="C210" i="14"/>
  <c r="C212" i="14"/>
  <c r="C105" i="2"/>
  <c r="C157" i="4"/>
  <c r="C159" i="5"/>
  <c r="C106" i="8"/>
  <c r="C157" i="3"/>
  <c r="C158" i="4"/>
  <c r="C53" i="7"/>
  <c r="C158" i="5"/>
  <c r="C159" i="3"/>
  <c r="C154" i="3"/>
  <c r="C155" i="5"/>
  <c r="C156" i="5"/>
  <c r="C206" i="14"/>
  <c r="C208" i="14"/>
  <c r="C205" i="14"/>
  <c r="C156" i="3"/>
  <c r="C154" i="4"/>
  <c r="C155" i="4"/>
  <c r="C104" i="8"/>
  <c r="C202" i="14"/>
  <c r="C204" i="14"/>
  <c r="C201" i="14"/>
  <c r="C51" i="7"/>
  <c r="C101" i="2"/>
  <c r="C151" i="3"/>
  <c r="C151" i="4"/>
  <c r="C150" i="3"/>
  <c r="C148" i="4"/>
  <c r="C50" i="7"/>
  <c r="C149" i="5"/>
  <c r="C149" i="4"/>
  <c r="C150" i="5"/>
  <c r="C200" i="14"/>
  <c r="C197" i="14"/>
  <c r="C198" i="14"/>
  <c r="C100" i="8"/>
  <c r="C193" i="14"/>
  <c r="C194" i="14"/>
  <c r="C196" i="14"/>
  <c r="C147" i="3"/>
  <c r="C147" i="5"/>
  <c r="C49" i="7"/>
  <c r="C146" i="4"/>
  <c r="C97" i="2"/>
  <c r="C98" i="8"/>
  <c r="C145" i="3"/>
  <c r="C146" i="5"/>
  <c r="C143" i="5"/>
  <c r="C142" i="4"/>
  <c r="C144" i="5"/>
  <c r="C143" i="4"/>
  <c r="C192" i="14"/>
  <c r="C190" i="14"/>
  <c r="C189" i="14"/>
  <c r="C96" i="8"/>
  <c r="C48" i="7"/>
  <c r="C95" i="2"/>
  <c r="C144" i="3"/>
  <c r="C47" i="7" a="1"/>
  <c r="C47" i="7" s="1"/>
  <c r="C93" i="2"/>
  <c r="C139" i="3"/>
  <c r="C185" i="14"/>
  <c r="C188" i="14"/>
  <c r="C186" i="14"/>
  <c r="C140" i="4"/>
  <c r="C140" i="5"/>
  <c r="C141" i="3"/>
  <c r="C141" i="5"/>
  <c r="C94" i="8"/>
  <c r="C184" i="14"/>
  <c r="C182" i="14"/>
  <c r="C92" i="8"/>
  <c r="C138" i="3"/>
  <c r="C136" i="4"/>
  <c r="C137" i="4"/>
  <c r="C91" i="2"/>
  <c r="C136" i="3"/>
  <c r="C46" i="7" a="1"/>
  <c r="C46" i="7" s="1"/>
  <c r="C137" i="5"/>
  <c r="C138" i="5"/>
  <c r="C181" i="14"/>
  <c r="C45" i="7"/>
  <c r="C134" i="4"/>
  <c r="C89" i="2"/>
  <c r="C177" i="14"/>
  <c r="C133" i="4"/>
  <c r="C178" i="14"/>
  <c r="C135" i="3"/>
  <c r="C133" i="3"/>
  <c r="C90" i="8"/>
  <c r="C134" i="5"/>
  <c r="C180" i="14"/>
  <c r="C176" i="14"/>
  <c r="C174" i="14"/>
  <c r="C132" i="3"/>
  <c r="C131" i="4"/>
  <c r="C44" i="7"/>
  <c r="C130" i="3"/>
  <c r="C88" i="8"/>
  <c r="C87" i="2"/>
  <c r="C131" i="5"/>
  <c r="C130" i="4"/>
  <c r="C132" i="5"/>
  <c r="C86" i="8"/>
  <c r="C85" i="2"/>
  <c r="C129" i="5"/>
  <c r="C43" i="7"/>
  <c r="C170" i="14"/>
  <c r="C169" i="14"/>
  <c r="C127" i="3"/>
  <c r="C127" i="4"/>
  <c r="C128" i="4"/>
  <c r="C128" i="5"/>
  <c r="C172" i="14"/>
  <c r="C124" i="4"/>
  <c r="C125" i="4"/>
  <c r="C84" i="8"/>
  <c r="C83" i="2"/>
  <c r="C166" i="14"/>
  <c r="C124" i="3"/>
  <c r="C125" i="5"/>
  <c r="C168" i="14"/>
  <c r="C126" i="3"/>
  <c r="C42" i="7"/>
  <c r="C126" i="5"/>
  <c r="C123" i="3"/>
  <c r="C41" i="7"/>
  <c r="C121" i="4"/>
  <c r="C161" i="14"/>
  <c r="C81" i="2"/>
  <c r="C82" i="8"/>
  <c r="C164" i="14"/>
  <c r="C122" i="4"/>
  <c r="C121" i="3"/>
  <c r="C120" i="5"/>
  <c r="C160" i="14"/>
  <c r="C118" i="3"/>
  <c r="C79" i="2"/>
  <c r="C120" i="3"/>
  <c r="C80" i="8"/>
  <c r="C118" i="4"/>
  <c r="C40" i="7"/>
  <c r="C158" i="14"/>
  <c r="C119" i="4"/>
  <c r="C119" i="5"/>
  <c r="C152" i="14"/>
  <c r="C76" i="8"/>
  <c r="C112" i="4"/>
  <c r="C113" i="5"/>
  <c r="C150" i="14"/>
  <c r="C38" i="7"/>
  <c r="C75" i="2"/>
  <c r="C113" i="4"/>
  <c r="C114" i="5"/>
  <c r="C114" i="3"/>
  <c r="C112" i="3"/>
  <c r="C111" i="5"/>
  <c r="C37" i="7"/>
  <c r="C73" i="2"/>
  <c r="C109" i="3"/>
  <c r="C74" i="8"/>
  <c r="C111" i="3"/>
  <c r="C109" i="4"/>
  <c r="C145" i="14"/>
  <c r="C110" i="4"/>
  <c r="C146" i="14"/>
  <c r="C106" i="4"/>
  <c r="C36" i="7"/>
  <c r="C142" i="14"/>
  <c r="C144" i="14"/>
  <c r="C71" i="2"/>
  <c r="C107" i="5"/>
  <c r="C106" i="3"/>
  <c r="C72" i="8"/>
  <c r="C108" i="5"/>
  <c r="C108" i="3"/>
  <c r="C70" i="8"/>
  <c r="C69" i="2"/>
  <c r="C104" i="4"/>
  <c r="C105" i="3"/>
  <c r="C137" i="14"/>
  <c r="C138" i="14"/>
  <c r="C35" i="7"/>
  <c r="C104" i="5"/>
  <c r="C105" i="5"/>
  <c r="C140" i="14"/>
  <c r="C103" i="3"/>
  <c r="C100" i="3"/>
  <c r="C136" i="14"/>
  <c r="C102" i="3"/>
  <c r="C34" i="7"/>
  <c r="C68" i="8"/>
  <c r="C101" i="4"/>
  <c r="C67" i="2"/>
  <c r="C101" i="5"/>
  <c r="C129" i="14"/>
  <c r="C99" i="3"/>
  <c r="C33" i="7" a="1"/>
  <c r="C33" i="7" s="1"/>
  <c r="C130" i="14"/>
  <c r="C99" i="5"/>
  <c r="C65" i="2"/>
  <c r="C132" i="14"/>
  <c r="C66" i="8"/>
  <c r="C97" i="3"/>
  <c r="C97" i="4"/>
  <c r="C98" i="4"/>
  <c r="C64" i="8"/>
  <c r="C96" i="5"/>
  <c r="C126" i="14"/>
  <c r="C128" i="14"/>
  <c r="C94" i="3"/>
  <c r="C94" i="4"/>
  <c r="C63" i="2"/>
  <c r="C95" i="4"/>
  <c r="C32" i="7" a="1"/>
  <c r="C32" i="7" s="1"/>
  <c r="C96" i="3"/>
  <c r="C95" i="5"/>
  <c r="C62" i="14"/>
  <c r="C64" i="14"/>
  <c r="C1" i="14"/>
  <c r="C2" i="14"/>
  <c r="C4" i="14"/>
  <c r="C88" i="4" l="1"/>
  <c r="C117" i="14"/>
  <c r="C120" i="14"/>
  <c r="C118" i="14"/>
  <c r="C29" i="7"/>
  <c r="C116" i="14"/>
  <c r="C114" i="14"/>
  <c r="C113" i="14"/>
  <c r="C109" i="14"/>
  <c r="C112" i="14"/>
  <c r="C110" i="14"/>
  <c r="C108" i="14"/>
  <c r="C105" i="14"/>
  <c r="C106" i="14"/>
  <c r="C101" i="14"/>
  <c r="C104" i="14"/>
  <c r="C102" i="14"/>
  <c r="C98" i="14"/>
  <c r="C100" i="14"/>
  <c r="C97" i="14"/>
  <c r="C93" i="14"/>
  <c r="C94" i="14"/>
  <c r="C96" i="14"/>
  <c r="C92" i="14"/>
  <c r="C89" i="14"/>
  <c r="C90" i="14"/>
  <c r="C85" i="14"/>
  <c r="C88" i="14"/>
  <c r="C86" i="14"/>
  <c r="C84" i="14"/>
  <c r="C82" i="14"/>
  <c r="C81" i="14"/>
  <c r="C77" i="14"/>
  <c r="C78" i="14"/>
  <c r="C80" i="14"/>
  <c r="C76" i="14"/>
  <c r="C74" i="14"/>
  <c r="C73" i="14"/>
  <c r="C69" i="14"/>
  <c r="C70" i="14"/>
  <c r="C72" i="14"/>
  <c r="C68" i="14"/>
  <c r="C65" i="14"/>
  <c r="C66" i="14"/>
  <c r="C48" i="5"/>
  <c r="C16" i="7"/>
  <c r="C32" i="8"/>
  <c r="C47" i="5"/>
  <c r="C31" i="2"/>
  <c r="C47" i="4"/>
  <c r="C48" i="3"/>
  <c r="C46" i="4"/>
  <c r="C46" i="3"/>
  <c r="C42" i="2"/>
  <c r="C62" i="3"/>
  <c r="C21" i="6"/>
  <c r="C61" i="5"/>
  <c r="C41" i="8"/>
  <c r="C63" i="4"/>
  <c r="C49" i="8"/>
  <c r="C75" i="4"/>
  <c r="C73" i="5"/>
  <c r="C74" i="3"/>
  <c r="C25" i="6"/>
  <c r="C50" i="2"/>
  <c r="C90" i="5"/>
  <c r="C88" i="3"/>
  <c r="C89" i="5"/>
  <c r="C90" i="3"/>
  <c r="C30" i="7"/>
  <c r="C89" i="4"/>
  <c r="C59" i="2"/>
  <c r="C60" i="8"/>
  <c r="C89" i="3"/>
  <c r="C30" i="6"/>
  <c r="C60" i="2"/>
  <c r="C59" i="8"/>
  <c r="C90" i="4"/>
  <c r="C88" i="5"/>
  <c r="C54" i="8"/>
  <c r="C53" i="2"/>
  <c r="C80" i="4"/>
  <c r="C79" i="4"/>
  <c r="C79" i="3"/>
  <c r="C80" i="5"/>
  <c r="C81" i="3"/>
  <c r="C81" i="5"/>
  <c r="C27" i="7"/>
  <c r="C81" i="4"/>
  <c r="C79" i="5"/>
  <c r="C54" i="2"/>
  <c r="C53" i="8"/>
  <c r="C80" i="3"/>
  <c r="C27" i="6"/>
  <c r="C59" i="4"/>
  <c r="C39" i="2"/>
  <c r="C58" i="4"/>
  <c r="C58" i="3"/>
  <c r="C40" i="8"/>
  <c r="C60" i="5"/>
  <c r="C60" i="3"/>
  <c r="C59" i="5"/>
  <c r="C20" i="7"/>
  <c r="C71" i="4"/>
  <c r="C72" i="3"/>
  <c r="C70" i="4"/>
  <c r="C24" i="7"/>
  <c r="C48" i="8"/>
  <c r="C72" i="5"/>
  <c r="C47" i="2"/>
  <c r="C71" i="5"/>
  <c r="C70" i="3"/>
  <c r="C83" i="4"/>
  <c r="C55" i="2"/>
  <c r="C82" i="4"/>
  <c r="C82" i="3"/>
  <c r="C56" i="8"/>
  <c r="C84" i="5"/>
  <c r="C84" i="3"/>
  <c r="C83" i="5"/>
  <c r="C28" i="7"/>
  <c r="C33" i="8"/>
  <c r="C51" i="4"/>
  <c r="C49" i="5"/>
  <c r="C34" i="2"/>
  <c r="C17" i="6"/>
  <c r="C50" i="3"/>
  <c r="C54" i="5"/>
  <c r="C18" i="7"/>
  <c r="C53" i="5"/>
  <c r="C36" i="8"/>
  <c r="C35" i="2"/>
  <c r="C53" i="4"/>
  <c r="C52" i="3"/>
  <c r="C52" i="4"/>
  <c r="C54" i="3"/>
  <c r="C78" i="5"/>
  <c r="C77" i="5"/>
  <c r="C52" i="8"/>
  <c r="C51" i="2"/>
  <c r="C26" i="7"/>
  <c r="C77" i="4"/>
  <c r="C76" i="3"/>
  <c r="C78" i="3"/>
  <c r="C76" i="4"/>
  <c r="C51" i="8"/>
  <c r="C78" i="4"/>
  <c r="C76" i="5"/>
  <c r="C52" i="2"/>
  <c r="C77" i="3"/>
  <c r="C26" i="6"/>
  <c r="C69" i="3"/>
  <c r="C68" i="4"/>
  <c r="C23" i="7"/>
  <c r="C68" i="5"/>
  <c r="C67" i="4"/>
  <c r="C69" i="5"/>
  <c r="C67" i="3"/>
  <c r="C46" i="8"/>
  <c r="C45" i="2"/>
  <c r="C68" i="3"/>
  <c r="C23" i="6"/>
  <c r="C45" i="8"/>
  <c r="C69" i="4"/>
  <c r="C67" i="5"/>
  <c r="C46" i="2"/>
  <c r="C58" i="5"/>
  <c r="C40" i="2"/>
  <c r="C60" i="4"/>
  <c r="C59" i="3"/>
  <c r="C20" i="6"/>
  <c r="C39" i="8"/>
  <c r="C24" i="6"/>
  <c r="C47" i="8"/>
  <c r="C72" i="4"/>
  <c r="C70" i="5"/>
  <c r="C71" i="3"/>
  <c r="C48" i="2"/>
  <c r="C82" i="5"/>
  <c r="C56" i="2"/>
  <c r="C83" i="3"/>
  <c r="C84" i="4"/>
  <c r="C28" i="6"/>
  <c r="C55" i="8"/>
  <c r="C58" i="2"/>
  <c r="C86" i="3"/>
  <c r="C29" i="6"/>
  <c r="C85" i="5"/>
  <c r="C57" i="8"/>
  <c r="C87" i="4"/>
  <c r="C66" i="5"/>
  <c r="C64" i="3"/>
  <c r="C65" i="5"/>
  <c r="C66" i="3"/>
  <c r="C22" i="7"/>
  <c r="C43" i="2"/>
  <c r="C65" i="4"/>
  <c r="C64" i="4"/>
  <c r="C44" i="8"/>
  <c r="C35" i="8"/>
  <c r="C54" i="4"/>
  <c r="C52" i="5"/>
  <c r="C36" i="2"/>
  <c r="C18" i="6"/>
  <c r="C53" i="3"/>
  <c r="C44" i="2"/>
  <c r="C65" i="3"/>
  <c r="C22" i="6"/>
  <c r="C43" i="8"/>
  <c r="C66" i="4"/>
  <c r="C64" i="5"/>
  <c r="C38" i="8"/>
  <c r="C37" i="2"/>
  <c r="C56" i="5"/>
  <c r="C56" i="4"/>
  <c r="C55" i="4"/>
  <c r="C55" i="3"/>
  <c r="C19" i="7"/>
  <c r="C57" i="5"/>
  <c r="C57" i="3"/>
  <c r="C57" i="4"/>
  <c r="C55" i="5"/>
  <c r="C38" i="2"/>
  <c r="C37" i="8"/>
  <c r="C56" i="3"/>
  <c r="C19" i="6"/>
  <c r="C16" i="6"/>
  <c r="C31" i="8"/>
  <c r="C47" i="3"/>
  <c r="C48" i="4"/>
  <c r="C46" i="5"/>
  <c r="C32" i="2"/>
  <c r="C17" i="7"/>
  <c r="C51" i="3"/>
  <c r="C51" i="5"/>
  <c r="C34" i="8"/>
  <c r="C49" i="4"/>
  <c r="C50" i="5"/>
  <c r="C33" i="2"/>
  <c r="C49" i="3"/>
  <c r="C50" i="4"/>
  <c r="C61" i="4"/>
  <c r="C61" i="3"/>
  <c r="C63" i="5"/>
  <c r="C62" i="5"/>
  <c r="C63" i="3"/>
  <c r="C42" i="8"/>
  <c r="C21" i="7"/>
  <c r="C62" i="4"/>
  <c r="C41" i="2"/>
  <c r="C25" i="7"/>
  <c r="C50" i="8"/>
  <c r="C75" i="5"/>
  <c r="C75" i="3"/>
  <c r="C74" i="5"/>
  <c r="C49" i="2"/>
  <c r="C73" i="3"/>
  <c r="C74" i="4"/>
  <c r="C73" i="4"/>
  <c r="C85" i="3"/>
  <c r="C85" i="4"/>
  <c r="C87" i="5"/>
  <c r="C86" i="5"/>
  <c r="C87" i="3"/>
  <c r="C57" i="2"/>
  <c r="C86" i="4"/>
  <c r="C58" i="8"/>
  <c r="C21" i="8"/>
  <c r="C32" i="3"/>
  <c r="C33" i="4"/>
  <c r="C22" i="2"/>
  <c r="C11" i="6"/>
  <c r="C31" i="5"/>
  <c r="C7" i="8"/>
  <c r="C12" i="4"/>
  <c r="C8" i="2"/>
  <c r="C4" i="6"/>
  <c r="C11" i="3"/>
  <c r="C10" i="5"/>
  <c r="C42" i="4"/>
  <c r="C28" i="2"/>
  <c r="C41" i="3"/>
  <c r="C14" i="6"/>
  <c r="C40" i="5"/>
  <c r="C27" i="8"/>
  <c r="C14" i="4"/>
  <c r="C13" i="4"/>
  <c r="C15" i="3"/>
  <c r="C9" i="2"/>
  <c r="C15" i="5"/>
  <c r="C14" i="5"/>
  <c r="C10" i="8"/>
  <c r="C13" i="3"/>
  <c r="C5" i="7"/>
  <c r="C42" i="3"/>
  <c r="C27" i="2"/>
  <c r="C42" i="5"/>
  <c r="C41" i="5"/>
  <c r="C40" i="3"/>
  <c r="C28" i="8"/>
  <c r="C14" i="7"/>
  <c r="C41" i="4"/>
  <c r="C40" i="4"/>
  <c r="C8" i="8"/>
  <c r="C11" i="4"/>
  <c r="C12" i="3"/>
  <c r="C7" i="2"/>
  <c r="C10" i="4"/>
  <c r="C10" i="3"/>
  <c r="C12" i="5"/>
  <c r="C11" i="5"/>
  <c r="C4" i="7"/>
  <c r="C25" i="8"/>
  <c r="C39" i="4"/>
  <c r="C26" i="2"/>
  <c r="C38" i="3"/>
  <c r="C13" i="6"/>
  <c r="C37" i="5"/>
  <c r="C15" i="2"/>
  <c r="C23" i="4"/>
  <c r="C22" i="3"/>
  <c r="C16" i="8"/>
  <c r="C22" i="4"/>
  <c r="C8" i="7"/>
  <c r="C24" i="5"/>
  <c r="C23" i="5"/>
  <c r="C24" i="3"/>
  <c r="C23" i="8"/>
  <c r="C36" i="4"/>
  <c r="C24" i="2"/>
  <c r="C12" i="6"/>
  <c r="C35" i="3"/>
  <c r="C34" i="5"/>
  <c r="C20" i="3"/>
  <c r="D20" i="3" s="1"/>
  <c r="C7" i="6"/>
  <c r="C19" i="5"/>
  <c r="C13" i="8"/>
  <c r="D13" i="8" s="1"/>
  <c r="C21" i="4"/>
  <c r="C14" i="2"/>
  <c r="C2" i="6"/>
  <c r="C5" i="3"/>
  <c r="C6" i="4"/>
  <c r="C4" i="2"/>
  <c r="C3" i="8"/>
  <c r="C4" i="5"/>
  <c r="C1" i="8"/>
  <c r="C1" i="5"/>
  <c r="C2" i="3"/>
  <c r="C3" i="4"/>
  <c r="C2" i="2"/>
  <c r="C25" i="5"/>
  <c r="C17" i="8"/>
  <c r="D17" i="8" s="1"/>
  <c r="C27" i="4"/>
  <c r="C18" i="2"/>
  <c r="C9" i="6"/>
  <c r="C26" i="3"/>
  <c r="D26" i="3" s="1"/>
  <c r="C10" i="6"/>
  <c r="C19" i="8"/>
  <c r="D19" i="8" s="1"/>
  <c r="C29" i="3"/>
  <c r="D29" i="3" s="1"/>
  <c r="C30" i="4"/>
  <c r="C20" i="2"/>
  <c r="C28" i="5"/>
  <c r="C26" i="4"/>
  <c r="C25" i="4"/>
  <c r="C25" i="3"/>
  <c r="C18" i="8"/>
  <c r="C9" i="7"/>
  <c r="C27" i="5"/>
  <c r="C17" i="2"/>
  <c r="C26" i="5"/>
  <c r="C27" i="3"/>
  <c r="C38" i="4"/>
  <c r="C13" i="7"/>
  <c r="C37" i="4"/>
  <c r="C39" i="3"/>
  <c r="C25" i="2"/>
  <c r="C37" i="3"/>
  <c r="C39" i="5"/>
  <c r="C26" i="8"/>
  <c r="C38" i="5"/>
  <c r="C3" i="6"/>
  <c r="C9" i="4"/>
  <c r="C6" i="2"/>
  <c r="C5" i="8"/>
  <c r="C7" i="5"/>
  <c r="C8" i="3"/>
  <c r="C12" i="7"/>
  <c r="C35" i="4"/>
  <c r="C36" i="3"/>
  <c r="C23" i="2"/>
  <c r="C34" i="4"/>
  <c r="C34" i="3"/>
  <c r="C36" i="5"/>
  <c r="C35" i="5"/>
  <c r="C24" i="8"/>
  <c r="C20" i="5"/>
  <c r="C19" i="3"/>
  <c r="C14" i="8"/>
  <c r="C20" i="4"/>
  <c r="C7" i="7"/>
  <c r="C19" i="4"/>
  <c r="C21" i="5"/>
  <c r="C21" i="3"/>
  <c r="C13" i="2"/>
  <c r="C6" i="5"/>
  <c r="C2" i="7"/>
  <c r="C5" i="5"/>
  <c r="C6" i="3"/>
  <c r="C3" i="2"/>
  <c r="C4" i="8"/>
  <c r="C5" i="4"/>
  <c r="C4" i="4"/>
  <c r="C4" i="3"/>
  <c r="C18" i="4"/>
  <c r="C12" i="2"/>
  <c r="C17" i="3"/>
  <c r="C6" i="6"/>
  <c r="C16" i="5"/>
  <c r="C11" i="8"/>
  <c r="C44" i="3"/>
  <c r="C15" i="6"/>
  <c r="C43" i="5"/>
  <c r="C29" i="8"/>
  <c r="C45" i="4"/>
  <c r="C30" i="2"/>
  <c r="C32" i="5"/>
  <c r="C11" i="7"/>
  <c r="C33" i="3"/>
  <c r="C21" i="2"/>
  <c r="C32" i="4"/>
  <c r="C31" i="4"/>
  <c r="C33" i="5"/>
  <c r="C31" i="3"/>
  <c r="C22" i="8"/>
  <c r="C18" i="3"/>
  <c r="C11" i="2"/>
  <c r="C18" i="5"/>
  <c r="C17" i="5"/>
  <c r="C6" i="7"/>
  <c r="C16" i="3"/>
  <c r="C12" i="8"/>
  <c r="C17" i="4"/>
  <c r="C16" i="4"/>
  <c r="C8" i="5"/>
  <c r="C3" i="7"/>
  <c r="C6" i="8"/>
  <c r="C5" i="2"/>
  <c r="C7" i="4"/>
  <c r="C8" i="4"/>
  <c r="C9" i="3"/>
  <c r="C7" i="3"/>
  <c r="C9" i="5"/>
  <c r="C44" i="5"/>
  <c r="C43" i="3"/>
  <c r="C29" i="2"/>
  <c r="C15" i="7"/>
  <c r="C44" i="4"/>
  <c r="C43" i="4"/>
  <c r="C45" i="5"/>
  <c r="C45" i="3"/>
  <c r="C30" i="8"/>
  <c r="C28" i="3"/>
  <c r="C20" i="8"/>
  <c r="C30" i="5"/>
  <c r="C10" i="7"/>
  <c r="C29" i="5"/>
  <c r="C30" i="3"/>
  <c r="C19" i="2"/>
  <c r="C29" i="4"/>
  <c r="C28" i="4"/>
  <c r="C15" i="4"/>
  <c r="C10" i="2"/>
  <c r="C14" i="3"/>
  <c r="C5" i="6"/>
  <c r="C13" i="5"/>
  <c r="C9" i="8"/>
  <c r="C23" i="3"/>
  <c r="D23" i="3" s="1"/>
  <c r="C8" i="6"/>
  <c r="C22" i="5"/>
  <c r="C16" i="2"/>
  <c r="C15" i="8"/>
  <c r="D15" i="8" s="1"/>
  <c r="C24" i="4"/>
  <c r="C2" i="8"/>
  <c r="C1" i="7"/>
  <c r="C2" i="4"/>
  <c r="C1" i="2"/>
  <c r="C3" i="5"/>
  <c r="C3" i="3"/>
  <c r="C2" i="5"/>
  <c r="C1" i="3"/>
  <c r="C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鈴木奈々美</author>
  </authors>
  <commentList>
    <comment ref="E3" authorId="0" shapeId="0" xr:uid="{E448DEBF-8EFF-436B-ABE5-02B5BF08D283}">
      <text>
        <r>
          <rPr>
            <b/>
            <sz val="9"/>
            <color indexed="81"/>
            <rFont val="MS P ゴシック"/>
            <family val="3"/>
            <charset val="128"/>
          </rPr>
          <t>ご注文者様のお名前（フルネーム）のご入力をお願いいたします。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<sst xmlns="http://schemas.openxmlformats.org/spreadsheetml/2006/main" count="1865" uniqueCount="135">
  <si>
    <t>1人目</t>
    <rPh sb="1" eb="3">
      <t>ニンメ</t>
    </rPh>
    <phoneticPr fontId="1"/>
  </si>
  <si>
    <t>2人目</t>
    <rPh sb="1" eb="3">
      <t>ニンメ</t>
    </rPh>
    <phoneticPr fontId="1"/>
  </si>
  <si>
    <t>3人目</t>
    <rPh sb="1" eb="3">
      <t>ニンメ</t>
    </rPh>
    <phoneticPr fontId="1"/>
  </si>
  <si>
    <t>4人目</t>
    <rPh sb="1" eb="3">
      <t>ニンメ</t>
    </rPh>
    <phoneticPr fontId="1"/>
  </si>
  <si>
    <t>5人目</t>
    <rPh sb="1" eb="3">
      <t>ニンメ</t>
    </rPh>
    <phoneticPr fontId="1"/>
  </si>
  <si>
    <t>6人目</t>
    <rPh sb="1" eb="3">
      <t>ニンメ</t>
    </rPh>
    <phoneticPr fontId="1"/>
  </si>
  <si>
    <t>7人目</t>
    <rPh sb="1" eb="3">
      <t>ニンメ</t>
    </rPh>
    <phoneticPr fontId="1"/>
  </si>
  <si>
    <t>8人目</t>
    <rPh sb="1" eb="3">
      <t>ニンメ</t>
    </rPh>
    <phoneticPr fontId="1"/>
  </si>
  <si>
    <t>9人目</t>
    <rPh sb="1" eb="3">
      <t>ニンメ</t>
    </rPh>
    <phoneticPr fontId="1"/>
  </si>
  <si>
    <t>10人目</t>
    <rPh sb="2" eb="4">
      <t>ニンメ</t>
    </rPh>
    <phoneticPr fontId="1"/>
  </si>
  <si>
    <t>11人目</t>
    <rPh sb="2" eb="4">
      <t>ニンメ</t>
    </rPh>
    <phoneticPr fontId="1"/>
  </si>
  <si>
    <t>12人目</t>
    <rPh sb="2" eb="4">
      <t>ニンメ</t>
    </rPh>
    <phoneticPr fontId="1"/>
  </si>
  <si>
    <t>13人目</t>
    <rPh sb="2" eb="4">
      <t>ニンメ</t>
    </rPh>
    <phoneticPr fontId="1"/>
  </si>
  <si>
    <t>14人目</t>
    <rPh sb="2" eb="4">
      <t>ニンメ</t>
    </rPh>
    <phoneticPr fontId="1"/>
  </si>
  <si>
    <t>15人目</t>
    <rPh sb="2" eb="4">
      <t>ニンメ</t>
    </rPh>
    <phoneticPr fontId="1"/>
  </si>
  <si>
    <t>16人目</t>
    <rPh sb="2" eb="4">
      <t>ニンメ</t>
    </rPh>
    <phoneticPr fontId="1"/>
  </si>
  <si>
    <t>17人目</t>
    <rPh sb="2" eb="4">
      <t>ニンメ</t>
    </rPh>
    <phoneticPr fontId="1"/>
  </si>
  <si>
    <t>18人目</t>
    <rPh sb="2" eb="4">
      <t>ニンメ</t>
    </rPh>
    <phoneticPr fontId="1"/>
  </si>
  <si>
    <t>19人目</t>
    <rPh sb="2" eb="4">
      <t>ニンメ</t>
    </rPh>
    <phoneticPr fontId="1"/>
  </si>
  <si>
    <t>20人目</t>
    <rPh sb="2" eb="4">
      <t>ニンメ</t>
    </rPh>
    <phoneticPr fontId="1"/>
  </si>
  <si>
    <t>21人目</t>
    <rPh sb="2" eb="4">
      <t>ニンメ</t>
    </rPh>
    <phoneticPr fontId="1"/>
  </si>
  <si>
    <t>22人目</t>
    <rPh sb="2" eb="4">
      <t>ニンメ</t>
    </rPh>
    <phoneticPr fontId="1"/>
  </si>
  <si>
    <t>23人目</t>
    <rPh sb="2" eb="4">
      <t>ニンメ</t>
    </rPh>
    <phoneticPr fontId="1"/>
  </si>
  <si>
    <t>24人目</t>
    <rPh sb="2" eb="4">
      <t>ニンメ</t>
    </rPh>
    <phoneticPr fontId="1"/>
  </si>
  <si>
    <t>25人目</t>
    <rPh sb="2" eb="4">
      <t>ニンメ</t>
    </rPh>
    <phoneticPr fontId="1"/>
  </si>
  <si>
    <t>26人目</t>
    <rPh sb="2" eb="4">
      <t>ニンメ</t>
    </rPh>
    <phoneticPr fontId="1"/>
  </si>
  <si>
    <t>27人目</t>
    <rPh sb="2" eb="4">
      <t>ニンメ</t>
    </rPh>
    <phoneticPr fontId="1"/>
  </si>
  <si>
    <t>28人目</t>
    <rPh sb="2" eb="4">
      <t>ニンメ</t>
    </rPh>
    <phoneticPr fontId="1"/>
  </si>
  <si>
    <t>29人目</t>
    <rPh sb="2" eb="4">
      <t>ニンメ</t>
    </rPh>
    <phoneticPr fontId="1"/>
  </si>
  <si>
    <t>30人目</t>
    <rPh sb="2" eb="4">
      <t>ニンメ</t>
    </rPh>
    <phoneticPr fontId="1"/>
  </si>
  <si>
    <t>●フルオーダー オリジナルグッズ 注文用●</t>
    <rPh sb="17" eb="19">
      <t>チュウモン</t>
    </rPh>
    <rPh sb="19" eb="20">
      <t>ヨウ</t>
    </rPh>
    <phoneticPr fontId="3"/>
  </si>
  <si>
    <t>※ご入稿いただきましたデータをコピーして作成いたします。
※元データの間違いからの作り直し返品はいたしませんので、お間違いのないようにお願いいたします。</t>
    <rPh sb="20" eb="22">
      <t>サクセイ</t>
    </rPh>
    <rPh sb="30" eb="31">
      <t>モト</t>
    </rPh>
    <rPh sb="35" eb="37">
      <t>マチガ</t>
    </rPh>
    <rPh sb="41" eb="42">
      <t>ツク</t>
    </rPh>
    <rPh sb="43" eb="44">
      <t>ナオ</t>
    </rPh>
    <rPh sb="45" eb="47">
      <t>ヘンピン</t>
    </rPh>
    <rPh sb="58" eb="60">
      <t>マチガ</t>
    </rPh>
    <rPh sb="68" eb="69">
      <t>ネガ</t>
    </rPh>
    <phoneticPr fontId="3"/>
  </si>
  <si>
    <t>備考欄</t>
    <rPh sb="0" eb="3">
      <t>ビコウラン</t>
    </rPh>
    <phoneticPr fontId="1"/>
  </si>
  <si>
    <t>ご注文者様氏名</t>
    <rPh sb="1" eb="7">
      <t>チュウモンシャサマシメイ</t>
    </rPh>
    <phoneticPr fontId="1"/>
  </si>
  <si>
    <t>様</t>
    <rPh sb="0" eb="1">
      <t>サマ</t>
    </rPh>
    <phoneticPr fontId="1"/>
  </si>
  <si>
    <t>番号</t>
    <rPh sb="0" eb="2">
      <t>バンゴウ</t>
    </rPh>
    <phoneticPr fontId="1"/>
  </si>
  <si>
    <t>名前</t>
    <rPh sb="0" eb="2">
      <t>ナマエ</t>
    </rPh>
    <phoneticPr fontId="1"/>
  </si>
  <si>
    <t>必要個数</t>
    <rPh sb="0" eb="2">
      <t>ヒツヨウ</t>
    </rPh>
    <rPh sb="2" eb="4">
      <t>コスウ</t>
    </rPh>
    <phoneticPr fontId="1"/>
  </si>
  <si>
    <t>C列を半角に</t>
    <rPh sb="1" eb="2">
      <t>レツ</t>
    </rPh>
    <rPh sb="3" eb="5">
      <t>ハンカク</t>
    </rPh>
    <phoneticPr fontId="1"/>
  </si>
  <si>
    <t>J列を半角に</t>
    <rPh sb="1" eb="2">
      <t>レツ</t>
    </rPh>
    <rPh sb="3" eb="5">
      <t>ハンカク</t>
    </rPh>
    <phoneticPr fontId="1"/>
  </si>
  <si>
    <t>００１</t>
    <phoneticPr fontId="1"/>
  </si>
  <si>
    <t>satou</t>
    <phoneticPr fontId="1"/>
  </si>
  <si>
    <t>ｓａｔｏｕ</t>
    <phoneticPr fontId="1"/>
  </si>
  <si>
    <t>小文字英字</t>
    <rPh sb="0" eb="5">
      <t>コモジエイジ</t>
    </rPh>
    <phoneticPr fontId="1"/>
  </si>
  <si>
    <t>SUZUKI</t>
    <phoneticPr fontId="1"/>
  </si>
  <si>
    <t>ＳＵＺＵＫＩ</t>
    <phoneticPr fontId="1"/>
  </si>
  <si>
    <t>大文字英字</t>
    <rPh sb="0" eb="3">
      <t>オオモジ</t>
    </rPh>
    <rPh sb="3" eb="5">
      <t>エイジ</t>
    </rPh>
    <phoneticPr fontId="1"/>
  </si>
  <si>
    <t>001</t>
    <phoneticPr fontId="1"/>
  </si>
  <si>
    <t>数字</t>
    <rPh sb="0" eb="2">
      <t>スウジ</t>
    </rPh>
    <phoneticPr fontId="1"/>
  </si>
  <si>
    <t>○</t>
    <phoneticPr fontId="1"/>
  </si>
  <si>
    <t>×</t>
    <phoneticPr fontId="1"/>
  </si>
  <si>
    <t>元データの間違いからのお作り直しや返品はお受けできかねますので、お間違いのないようにお願いいたします。</t>
    <rPh sb="0" eb="1">
      <t>モト</t>
    </rPh>
    <rPh sb="5" eb="7">
      <t>マチガ</t>
    </rPh>
    <rPh sb="12" eb="13">
      <t>ツク</t>
    </rPh>
    <rPh sb="14" eb="15">
      <t>ナオ</t>
    </rPh>
    <rPh sb="17" eb="19">
      <t>ヘンピン</t>
    </rPh>
    <rPh sb="21" eb="22">
      <t>ウ</t>
    </rPh>
    <rPh sb="43" eb="44">
      <t>ネガ</t>
    </rPh>
    <phoneticPr fontId="1"/>
  </si>
  <si>
    <t>ご入稿いただいたデータをコピーして作成いたします。</t>
    <rPh sb="1" eb="3">
      <t>ニュウコウ</t>
    </rPh>
    <rPh sb="17" eb="19">
      <t>サクセイ</t>
    </rPh>
    <phoneticPr fontId="1"/>
  </si>
  <si>
    <t>サイトからご注文が完了していない場合は、先にご注文をお願いいたします。</t>
    <rPh sb="6" eb="8">
      <t>チュウモン</t>
    </rPh>
    <rPh sb="9" eb="11">
      <t>カンリョウ</t>
    </rPh>
    <rPh sb="16" eb="18">
      <t>バアイ</t>
    </rPh>
    <rPh sb="20" eb="21">
      <t>サキ</t>
    </rPh>
    <rPh sb="23" eb="25">
      <t>チュウモン</t>
    </rPh>
    <rPh sb="27" eb="28">
      <t>ネガ</t>
    </rPh>
    <phoneticPr fontId="1"/>
  </si>
  <si>
    <t>この度はフルオーダーユニフォームのご注文誠にありがとうございます。</t>
    <rPh sb="2" eb="3">
      <t>タビ</t>
    </rPh>
    <rPh sb="18" eb="20">
      <t>チュウモン</t>
    </rPh>
    <rPh sb="20" eb="21">
      <t>マコト</t>
    </rPh>
    <phoneticPr fontId="1"/>
  </si>
  <si>
    <t>お手数ですが下記項目をご確認いただき、チェックをお願いいたします。</t>
    <rPh sb="1" eb="3">
      <t>テスウ</t>
    </rPh>
    <rPh sb="6" eb="8">
      <t>カキ</t>
    </rPh>
    <rPh sb="8" eb="10">
      <t>コウモク</t>
    </rPh>
    <rPh sb="12" eb="14">
      <t>カクニン</t>
    </rPh>
    <rPh sb="25" eb="26">
      <t>ネガ</t>
    </rPh>
    <phoneticPr fontId="1"/>
  </si>
  <si>
    <t>すべてにチェックをつけてから、右の「入力シート」へご入力をお願いいたします。</t>
    <phoneticPr fontId="1"/>
  </si>
  <si>
    <r>
      <t>数字、アルファベットは必ず</t>
    </r>
    <r>
      <rPr>
        <b/>
        <sz val="16"/>
        <color theme="1"/>
        <rFont val="游ゴシック"/>
        <family val="3"/>
        <charset val="128"/>
        <scheme val="minor"/>
      </rPr>
      <t>半角</t>
    </r>
    <r>
      <rPr>
        <sz val="16"/>
        <color theme="1"/>
        <rFont val="游ゴシック"/>
        <family val="3"/>
        <charset val="128"/>
        <scheme val="minor"/>
      </rPr>
      <t>でご入力をお願いいたします。</t>
    </r>
    <rPh sb="0" eb="2">
      <t>スウジ</t>
    </rPh>
    <rPh sb="11" eb="12">
      <t>カナラ</t>
    </rPh>
    <rPh sb="13" eb="15">
      <t>ハンカク</t>
    </rPh>
    <rPh sb="17" eb="19">
      <t>ニュウリョク</t>
    </rPh>
    <rPh sb="21" eb="22">
      <t>ネガ</t>
    </rPh>
    <phoneticPr fontId="1"/>
  </si>
  <si>
    <t>---------------------------------------------------------------------------------------</t>
    <phoneticPr fontId="1"/>
  </si>
  <si>
    <t>保護を解除したあとに、シート名が表示されている部分で右クリック→「再表示」を押します。</t>
  </si>
  <si>
    <t>その後、該当のシートをクリックして開きます。</t>
  </si>
  <si>
    <t>※ctrl+クリックで範囲選択ができ、複数のシートをまとめて開けます。</t>
  </si>
  <si>
    <t>★ASC関数はカタカナも半角になってしまうので、カタカナの名入れがあったら必ず全角に直してください！</t>
  </si>
  <si>
    <t>・</t>
    <phoneticPr fontId="1"/>
  </si>
  <si>
    <t>ブック、シートともにロックをかけてあります（パスワードはなし）。</t>
    <phoneticPr fontId="1"/>
  </si>
  <si>
    <r>
      <t>スクリプト用のシートは</t>
    </r>
    <r>
      <rPr>
        <b/>
        <sz val="16"/>
        <color theme="1"/>
        <rFont val="游ゴシック"/>
        <family val="3"/>
        <charset val="128"/>
        <scheme val="minor"/>
      </rPr>
      <t>非表示</t>
    </r>
    <r>
      <rPr>
        <sz val="16"/>
        <color theme="1"/>
        <rFont val="游ゴシック"/>
        <family val="2"/>
        <charset val="128"/>
        <scheme val="minor"/>
      </rPr>
      <t>にしてあります。</t>
    </r>
    <phoneticPr fontId="1"/>
  </si>
  <si>
    <t>ロック解除は「校閲」→「ブックの保護」or「シート保護の解除」ボタンを押します。</t>
    <phoneticPr fontId="1"/>
  </si>
  <si>
    <r>
      <t>非表示のシートを再表示するには、</t>
    </r>
    <r>
      <rPr>
        <b/>
        <sz val="16"/>
        <color theme="1"/>
        <rFont val="游ゴシック"/>
        <family val="3"/>
        <charset val="128"/>
        <scheme val="minor"/>
      </rPr>
      <t>ブックの保護を解除</t>
    </r>
    <r>
      <rPr>
        <sz val="16"/>
        <color theme="1"/>
        <rFont val="游ゴシック"/>
        <family val="2"/>
        <charset val="128"/>
        <scheme val="minor"/>
      </rPr>
      <t>する必要があります。</t>
    </r>
    <phoneticPr fontId="1"/>
  </si>
  <si>
    <r>
      <t>入力シートのD列とK列に「ASC関数（全角を半角に変換）」が入っていて、</t>
    </r>
    <r>
      <rPr>
        <b/>
        <sz val="16"/>
        <color theme="1"/>
        <rFont val="游ゴシック"/>
        <family val="3"/>
        <charset val="128"/>
        <scheme val="minor"/>
      </rPr>
      <t>その列は非表示</t>
    </r>
    <r>
      <rPr>
        <sz val="16"/>
        <color theme="1"/>
        <rFont val="游ゴシック"/>
        <family val="2"/>
        <charset val="128"/>
        <scheme val="minor"/>
      </rPr>
      <t>になっています。</t>
    </r>
    <phoneticPr fontId="1"/>
  </si>
  <si>
    <t>スクリプト用のシートにはD列とK列のデータが反映されます。</t>
    <phoneticPr fontId="1"/>
  </si>
  <si>
    <r>
      <t>「入力シート」は必ず</t>
    </r>
    <r>
      <rPr>
        <b/>
        <sz val="16"/>
        <color theme="1"/>
        <rFont val="游ゴシック"/>
        <family val="3"/>
        <charset val="128"/>
        <scheme val="minor"/>
      </rPr>
      <t>ご注文者様のお名前（フルネーム）</t>
    </r>
    <r>
      <rPr>
        <sz val="16"/>
        <color theme="1"/>
        <rFont val="游ゴシック"/>
        <family val="3"/>
        <charset val="128"/>
        <scheme val="minor"/>
      </rPr>
      <t>のご入力をお願いいたします。</t>
    </r>
    <rPh sb="1" eb="3">
      <t>ニュウリョク</t>
    </rPh>
    <rPh sb="8" eb="9">
      <t>カナラ</t>
    </rPh>
    <rPh sb="11" eb="15">
      <t>チュウモンシャサマ</t>
    </rPh>
    <rPh sb="17" eb="19">
      <t>ナマエ</t>
    </rPh>
    <rPh sb="28" eb="30">
      <t>ニュウリョク</t>
    </rPh>
    <rPh sb="32" eb="33">
      <t>ネガ</t>
    </rPh>
    <phoneticPr fontId="1"/>
  </si>
  <si>
    <t>1人目</t>
    <rPh sb="1" eb="3">
      <t>ニンメ</t>
    </rPh>
    <phoneticPr fontId="1"/>
  </si>
  <si>
    <t>2人目</t>
    <rPh sb="1" eb="3">
      <t>ニンメ</t>
    </rPh>
    <phoneticPr fontId="1"/>
  </si>
  <si>
    <t>3人目</t>
    <rPh sb="1" eb="3">
      <t>ニンメ</t>
    </rPh>
    <phoneticPr fontId="1"/>
  </si>
  <si>
    <t>4人目</t>
    <rPh sb="1" eb="3">
      <t>ニンメ</t>
    </rPh>
    <phoneticPr fontId="1"/>
  </si>
  <si>
    <t>5人目</t>
    <rPh sb="1" eb="3">
      <t>ニンメ</t>
    </rPh>
    <phoneticPr fontId="1"/>
  </si>
  <si>
    <t>6人目</t>
    <rPh sb="1" eb="3">
      <t>ニンメ</t>
    </rPh>
    <phoneticPr fontId="1"/>
  </si>
  <si>
    <t>7人目</t>
    <rPh sb="1" eb="3">
      <t>ニンメ</t>
    </rPh>
    <phoneticPr fontId="1"/>
  </si>
  <si>
    <t>8人目</t>
    <rPh sb="1" eb="3">
      <t>ニンメ</t>
    </rPh>
    <phoneticPr fontId="1"/>
  </si>
  <si>
    <t>9人目</t>
    <rPh sb="1" eb="3">
      <t>ニンメ</t>
    </rPh>
    <phoneticPr fontId="1"/>
  </si>
  <si>
    <t>10人目</t>
    <rPh sb="2" eb="4">
      <t>ニンメ</t>
    </rPh>
    <phoneticPr fontId="1"/>
  </si>
  <si>
    <t>11人目</t>
    <rPh sb="2" eb="4">
      <t>ニンメ</t>
    </rPh>
    <phoneticPr fontId="1"/>
  </si>
  <si>
    <t>12人目</t>
    <rPh sb="2" eb="4">
      <t>ニンメ</t>
    </rPh>
    <phoneticPr fontId="1"/>
  </si>
  <si>
    <t>13人目</t>
    <rPh sb="2" eb="4">
      <t>ニンメ</t>
    </rPh>
    <phoneticPr fontId="1"/>
  </si>
  <si>
    <t>14人目</t>
    <rPh sb="2" eb="4">
      <t>ニンメ</t>
    </rPh>
    <phoneticPr fontId="1"/>
  </si>
  <si>
    <t>15人目</t>
    <rPh sb="2" eb="4">
      <t>ニンメ</t>
    </rPh>
    <phoneticPr fontId="1"/>
  </si>
  <si>
    <t>16人目</t>
    <rPh sb="2" eb="4">
      <t>ニンメ</t>
    </rPh>
    <phoneticPr fontId="1"/>
  </si>
  <si>
    <t>17人目</t>
    <rPh sb="2" eb="4">
      <t>ニンメ</t>
    </rPh>
    <phoneticPr fontId="1"/>
  </si>
  <si>
    <t>18人目</t>
    <rPh sb="2" eb="4">
      <t>ニンメ</t>
    </rPh>
    <phoneticPr fontId="1"/>
  </si>
  <si>
    <t>19人目</t>
    <rPh sb="2" eb="4">
      <t>ニンメ</t>
    </rPh>
    <phoneticPr fontId="1"/>
  </si>
  <si>
    <t>20人目</t>
    <rPh sb="2" eb="4">
      <t>ニンメ</t>
    </rPh>
    <phoneticPr fontId="1"/>
  </si>
  <si>
    <t>21人目</t>
    <rPh sb="2" eb="4">
      <t>ニンメ</t>
    </rPh>
    <phoneticPr fontId="1"/>
  </si>
  <si>
    <t>22人目</t>
    <rPh sb="2" eb="4">
      <t>ニンメ</t>
    </rPh>
    <phoneticPr fontId="1"/>
  </si>
  <si>
    <t>23人目</t>
    <rPh sb="2" eb="4">
      <t>ニンメ</t>
    </rPh>
    <phoneticPr fontId="1"/>
  </si>
  <si>
    <t>24人目</t>
    <rPh sb="2" eb="4">
      <t>ニンメ</t>
    </rPh>
    <phoneticPr fontId="1"/>
  </si>
  <si>
    <t>25人目</t>
    <rPh sb="2" eb="4">
      <t>ニンメ</t>
    </rPh>
    <phoneticPr fontId="1"/>
  </si>
  <si>
    <t>26人目</t>
    <rPh sb="2" eb="4">
      <t>ニンメ</t>
    </rPh>
    <phoneticPr fontId="1"/>
  </si>
  <si>
    <t>27人目</t>
    <rPh sb="2" eb="4">
      <t>ニンメ</t>
    </rPh>
    <phoneticPr fontId="1"/>
  </si>
  <si>
    <t>28人目</t>
    <rPh sb="2" eb="4">
      <t>ニンメ</t>
    </rPh>
    <phoneticPr fontId="1"/>
  </si>
  <si>
    <t>29人目</t>
    <rPh sb="2" eb="4">
      <t>ニンメ</t>
    </rPh>
    <phoneticPr fontId="1"/>
  </si>
  <si>
    <t>30人目</t>
    <rPh sb="2" eb="4">
      <t>ニンメ</t>
    </rPh>
    <phoneticPr fontId="1"/>
  </si>
  <si>
    <r>
      <t>名入れの番号が不要な方は、番号欄は</t>
    </r>
    <r>
      <rPr>
        <b/>
        <sz val="16"/>
        <color theme="1"/>
        <rFont val="游ゴシック"/>
        <family val="3"/>
        <charset val="128"/>
        <scheme val="minor"/>
      </rPr>
      <t>空白</t>
    </r>
    <r>
      <rPr>
        <sz val="16"/>
        <color theme="1"/>
        <rFont val="游ゴシック"/>
        <family val="3"/>
        <charset val="128"/>
        <scheme val="minor"/>
      </rPr>
      <t>のままお進みください。</t>
    </r>
    <rPh sb="0" eb="1">
      <t>ナ</t>
    </rPh>
    <rPh sb="1" eb="2">
      <t>イ</t>
    </rPh>
    <rPh sb="4" eb="6">
      <t>バンゴウ</t>
    </rPh>
    <rPh sb="7" eb="9">
      <t>フヨウ</t>
    </rPh>
    <rPh sb="10" eb="11">
      <t>カタ</t>
    </rPh>
    <rPh sb="13" eb="15">
      <t>バンゴウ</t>
    </rPh>
    <rPh sb="15" eb="16">
      <t>ラン</t>
    </rPh>
    <rPh sb="17" eb="19">
      <t>クウハク</t>
    </rPh>
    <rPh sb="23" eb="24">
      <t>スス</t>
    </rPh>
    <phoneticPr fontId="1"/>
  </si>
  <si>
    <t>31人目</t>
    <rPh sb="2" eb="4">
      <t>ニンメ</t>
    </rPh>
    <phoneticPr fontId="1"/>
  </si>
  <si>
    <t>32人目</t>
    <rPh sb="2" eb="4">
      <t>ニンメ</t>
    </rPh>
    <phoneticPr fontId="1"/>
  </si>
  <si>
    <t>33人目</t>
    <rPh sb="2" eb="4">
      <t>ニンメ</t>
    </rPh>
    <phoneticPr fontId="1"/>
  </si>
  <si>
    <t>34人目</t>
    <rPh sb="2" eb="4">
      <t>ニンメ</t>
    </rPh>
    <phoneticPr fontId="1"/>
  </si>
  <si>
    <t>35人目</t>
    <rPh sb="2" eb="4">
      <t>ニンメ</t>
    </rPh>
    <phoneticPr fontId="1"/>
  </si>
  <si>
    <t>36人目</t>
    <rPh sb="2" eb="4">
      <t>ニンメ</t>
    </rPh>
    <phoneticPr fontId="1"/>
  </si>
  <si>
    <t>37人目</t>
    <rPh sb="2" eb="4">
      <t>ニンメ</t>
    </rPh>
    <phoneticPr fontId="1"/>
  </si>
  <si>
    <t>38人目</t>
    <rPh sb="2" eb="4">
      <t>ニンメ</t>
    </rPh>
    <phoneticPr fontId="1"/>
  </si>
  <si>
    <t>39人目</t>
    <rPh sb="2" eb="4">
      <t>ニンメ</t>
    </rPh>
    <phoneticPr fontId="1"/>
  </si>
  <si>
    <t>40人目</t>
    <rPh sb="2" eb="4">
      <t>ニンメ</t>
    </rPh>
    <phoneticPr fontId="1"/>
  </si>
  <si>
    <t>41人目</t>
    <rPh sb="2" eb="4">
      <t>ニンメ</t>
    </rPh>
    <phoneticPr fontId="1"/>
  </si>
  <si>
    <t>42人目</t>
    <rPh sb="2" eb="4">
      <t>ニンメ</t>
    </rPh>
    <phoneticPr fontId="1"/>
  </si>
  <si>
    <t>43人目</t>
    <rPh sb="2" eb="4">
      <t>ニンメ</t>
    </rPh>
    <phoneticPr fontId="1"/>
  </si>
  <si>
    <t>44人目</t>
    <rPh sb="2" eb="4">
      <t>ニンメ</t>
    </rPh>
    <phoneticPr fontId="1"/>
  </si>
  <si>
    <t>45人目</t>
    <rPh sb="2" eb="4">
      <t>ニンメ</t>
    </rPh>
    <phoneticPr fontId="1"/>
  </si>
  <si>
    <t>46人目</t>
    <rPh sb="2" eb="4">
      <t>ニンメ</t>
    </rPh>
    <phoneticPr fontId="1"/>
  </si>
  <si>
    <t>47人目</t>
    <rPh sb="2" eb="4">
      <t>ニンメ</t>
    </rPh>
    <phoneticPr fontId="1"/>
  </si>
  <si>
    <t>48人目</t>
    <rPh sb="2" eb="4">
      <t>ニンメ</t>
    </rPh>
    <phoneticPr fontId="1"/>
  </si>
  <si>
    <t>49人目</t>
    <rPh sb="2" eb="4">
      <t>ニンメ</t>
    </rPh>
    <phoneticPr fontId="1"/>
  </si>
  <si>
    <t>50人目</t>
    <rPh sb="2" eb="4">
      <t>ニンメ</t>
    </rPh>
    <phoneticPr fontId="1"/>
  </si>
  <si>
    <t>51人目</t>
    <rPh sb="2" eb="4">
      <t>ニンメ</t>
    </rPh>
    <phoneticPr fontId="1"/>
  </si>
  <si>
    <t>52人目</t>
    <rPh sb="2" eb="4">
      <t>ニンメ</t>
    </rPh>
    <phoneticPr fontId="1"/>
  </si>
  <si>
    <t>53人目</t>
    <rPh sb="2" eb="4">
      <t>ニンメ</t>
    </rPh>
    <phoneticPr fontId="1"/>
  </si>
  <si>
    <t>54人目</t>
    <rPh sb="2" eb="4">
      <t>ニンメ</t>
    </rPh>
    <phoneticPr fontId="1"/>
  </si>
  <si>
    <t>55人目</t>
    <rPh sb="2" eb="4">
      <t>ニンメ</t>
    </rPh>
    <phoneticPr fontId="1"/>
  </si>
  <si>
    <t>56人目</t>
    <rPh sb="2" eb="4">
      <t>ニンメ</t>
    </rPh>
    <phoneticPr fontId="1"/>
  </si>
  <si>
    <t>57人目</t>
    <rPh sb="2" eb="4">
      <t>ニンメ</t>
    </rPh>
    <phoneticPr fontId="1"/>
  </si>
  <si>
    <t>58人目</t>
    <rPh sb="2" eb="4">
      <t>ニンメ</t>
    </rPh>
    <phoneticPr fontId="1"/>
  </si>
  <si>
    <t>59人目</t>
    <rPh sb="2" eb="4">
      <t>ニンメ</t>
    </rPh>
    <phoneticPr fontId="1"/>
  </si>
  <si>
    <t>60人目</t>
    <rPh sb="2" eb="4">
      <t>ニンメ</t>
    </rPh>
    <phoneticPr fontId="1"/>
  </si>
  <si>
    <r>
      <t>←名前がカタカナだったら「名前」を全角に変換するために</t>
    </r>
    <r>
      <rPr>
        <b/>
        <sz val="11"/>
        <color rgb="FFFF0000"/>
        <rFont val="Segoe UI Symbol"/>
        <family val="2"/>
      </rPr>
      <t>☑</t>
    </r>
    <r>
      <rPr>
        <b/>
        <sz val="11"/>
        <color rgb="FFFF0000"/>
        <rFont val="游ゴシック"/>
        <family val="2"/>
        <charset val="128"/>
        <scheme val="minor"/>
      </rPr>
      <t>をつける</t>
    </r>
    <rPh sb="1" eb="3">
      <t>ナマエ</t>
    </rPh>
    <rPh sb="13" eb="15">
      <t>ナマエ</t>
    </rPh>
    <rPh sb="17" eb="19">
      <t>ゼンカク</t>
    </rPh>
    <rPh sb="20" eb="22">
      <t>ヘンカン</t>
    </rPh>
    <phoneticPr fontId="1"/>
  </si>
  <si>
    <r>
      <t>L1のチェックボックスに</t>
    </r>
    <r>
      <rPr>
        <sz val="16"/>
        <rFont val="Segoe UI Symbol"/>
        <family val="2"/>
      </rPr>
      <t>☑</t>
    </r>
    <r>
      <rPr>
        <sz val="16"/>
        <rFont val="游ゴシック"/>
        <family val="2"/>
        <charset val="128"/>
        <scheme val="minor"/>
      </rPr>
      <t>をつけると、</t>
    </r>
    <r>
      <rPr>
        <b/>
        <sz val="16"/>
        <rFont val="游ゴシック"/>
        <family val="3"/>
        <charset val="128"/>
        <scheme val="minor"/>
      </rPr>
      <t>D列</t>
    </r>
    <r>
      <rPr>
        <sz val="16"/>
        <rFont val="游ゴシック"/>
        <family val="2"/>
        <charset val="128"/>
        <scheme val="minor"/>
      </rPr>
      <t>に</t>
    </r>
    <r>
      <rPr>
        <b/>
        <sz val="16"/>
        <rFont val="游ゴシック"/>
        <family val="3"/>
        <charset val="128"/>
        <scheme val="minor"/>
      </rPr>
      <t>「名前のみ」全角</t>
    </r>
    <r>
      <rPr>
        <sz val="16"/>
        <rFont val="游ゴシック"/>
        <family val="2"/>
        <charset val="128"/>
        <scheme val="minor"/>
      </rPr>
      <t>になる式を入れました。</t>
    </r>
    <rPh sb="20" eb="21">
      <t>レツ</t>
    </rPh>
    <rPh sb="23" eb="25">
      <t>ナマエ</t>
    </rPh>
    <rPh sb="28" eb="30">
      <t>ゼンカク</t>
    </rPh>
    <rPh sb="33" eb="34">
      <t>シキ</t>
    </rPh>
    <rPh sb="35" eb="36">
      <t>イ</t>
    </rPh>
    <phoneticPr fontId="1"/>
  </si>
  <si>
    <r>
      <t>名前欄にカタカナの名入れがあった場合は、L1に</t>
    </r>
    <r>
      <rPr>
        <sz val="16"/>
        <rFont val="Segoe UI Symbol"/>
        <family val="2"/>
      </rPr>
      <t>☑</t>
    </r>
    <r>
      <rPr>
        <sz val="16"/>
        <rFont val="游ゴシック"/>
        <family val="2"/>
        <charset val="128"/>
        <scheme val="minor"/>
      </rPr>
      <t>をつけてください。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</si>
</sst>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8"/>
      <color theme="9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4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u val="double"/>
      <sz val="16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b/>
      <sz val="11"/>
      <color rgb="FFFF0000"/>
      <name val="游ゴシック"/>
      <family val="2"/>
      <charset val="128"/>
      <scheme val="minor"/>
    </font>
    <font>
      <b/>
      <sz val="11"/>
      <color rgb="FFFF0000"/>
      <name val="Segoe UI Symbol"/>
      <family val="2"/>
    </font>
    <font>
      <sz val="16"/>
      <name val="Segoe UI Symbol"/>
      <family val="2"/>
    </font>
    <font>
      <b/>
      <sz val="1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0" fillId="2" borderId="1" xfId="0" applyNumberForma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7" fillId="0" borderId="0" xfId="0" applyFont="1">
      <alignment vertical="center"/>
    </xf>
    <xf numFmtId="49" fontId="8" fillId="0" borderId="1" xfId="0" applyNumberFormat="1" applyFont="1" applyBorder="1">
      <alignment vertical="center"/>
    </xf>
    <xf numFmtId="0" fontId="9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8" fillId="0" borderId="2" xfId="0" applyFont="1" applyBorder="1">
      <alignment vertical="center"/>
    </xf>
    <xf numFmtId="0" fontId="8" fillId="0" borderId="1" xfId="0" applyFont="1" applyBorder="1">
      <alignment vertical="center"/>
    </xf>
    <xf numFmtId="0" fontId="11" fillId="0" borderId="0" xfId="0" applyFont="1">
      <alignment vertical="center"/>
    </xf>
    <xf numFmtId="0" fontId="11" fillId="0" borderId="6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49" fontId="11" fillId="0" borderId="3" xfId="0" applyNumberFormat="1" applyFont="1" applyBorder="1">
      <alignment vertical="center"/>
    </xf>
    <xf numFmtId="49" fontId="11" fillId="0" borderId="1" xfId="0" applyNumberFormat="1" applyFont="1" applyBorder="1">
      <alignment vertical="center"/>
    </xf>
    <xf numFmtId="0" fontId="12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7" fillId="0" borderId="0" xfId="0" quotePrefix="1" applyFont="1" applyAlignment="1">
      <alignment horizontal="left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49" fontId="11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8" fillId="0" borderId="2" xfId="0" applyNumberFormat="1" applyFont="1" applyBorder="1">
      <alignment vertical="center"/>
    </xf>
    <xf numFmtId="0" fontId="17" fillId="0" borderId="0" xfId="0" applyFont="1" applyAlignment="1">
      <alignment horizontal="right"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14" fontId="17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8" fillId="0" borderId="0" xfId="0" applyNumberFormat="1" applyFont="1" applyBorder="1">
      <alignment vertical="center"/>
    </xf>
    <xf numFmtId="0" fontId="6" fillId="0" borderId="0" xfId="0" applyFont="1" applyBorder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6" fillId="0" borderId="0" xfId="0" applyFo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>
      <alignment vertical="center"/>
    </xf>
  </cellXfs>
  <cellStyles count="1">
    <cellStyle name="標準" xfId="0" builtinId="0"/>
  </cellStyles>
  <dxfs count="4">
    <dxf>
      <fill>
        <patternFill>
          <bgColor rgb="FFFCE9D0"/>
        </patternFill>
      </fill>
    </dxf>
    <dxf>
      <fill>
        <patternFill>
          <bgColor rgb="FFFCE9D0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5050"/>
      <color rgb="FFFCE9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57150</xdr:rowOff>
    </xdr:from>
    <xdr:to>
      <xdr:col>10</xdr:col>
      <xdr:colOff>0</xdr:colOff>
      <xdr:row>10</xdr:row>
      <xdr:rowOff>9525</xdr:rowOff>
    </xdr:to>
    <xdr:sp macro="" textlink="">
      <xdr:nvSpPr>
        <xdr:cNvPr id="2" name="台形 1">
          <a:extLst>
            <a:ext uri="{FF2B5EF4-FFF2-40B4-BE49-F238E27FC236}">
              <a16:creationId xmlns:a16="http://schemas.microsoft.com/office/drawing/2014/main" id="{08EE8EB3-6FB4-93CB-5ADF-5892D14788C2}"/>
            </a:ext>
          </a:extLst>
        </xdr:cNvPr>
        <xdr:cNvSpPr/>
      </xdr:nvSpPr>
      <xdr:spPr>
        <a:xfrm>
          <a:off x="6629400" y="57150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SUZUKI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533399</xdr:colOff>
      <xdr:row>1</xdr:row>
      <xdr:rowOff>0</xdr:rowOff>
    </xdr:from>
    <xdr:to>
      <xdr:col>22</xdr:col>
      <xdr:colOff>238124</xdr:colOff>
      <xdr:row>18</xdr:row>
      <xdr:rowOff>152400</xdr:rowOff>
    </xdr:to>
    <xdr:sp macro="" textlink="">
      <xdr:nvSpPr>
        <xdr:cNvPr id="3" name="星: 32 pt 2">
          <a:extLst>
            <a:ext uri="{FF2B5EF4-FFF2-40B4-BE49-F238E27FC236}">
              <a16:creationId xmlns:a16="http://schemas.microsoft.com/office/drawing/2014/main" id="{F7FEDA89-2095-B6BE-B9E7-ECA4B94895A9}"/>
            </a:ext>
          </a:extLst>
        </xdr:cNvPr>
        <xdr:cNvSpPr/>
      </xdr:nvSpPr>
      <xdr:spPr>
        <a:xfrm>
          <a:off x="9829799" y="238125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47625</xdr:rowOff>
    </xdr:from>
    <xdr:to>
      <xdr:col>10</xdr:col>
      <xdr:colOff>0</xdr:colOff>
      <xdr:row>10</xdr:row>
      <xdr:rowOff>0</xdr:rowOff>
    </xdr:to>
    <xdr:sp macro="" textlink="">
      <xdr:nvSpPr>
        <xdr:cNvPr id="2" name="台形 1">
          <a:extLst>
            <a:ext uri="{FF2B5EF4-FFF2-40B4-BE49-F238E27FC236}">
              <a16:creationId xmlns:a16="http://schemas.microsoft.com/office/drawing/2014/main" id="{E34171F8-7C3F-4ED1-99F0-ADBC060E4F97}"/>
            </a:ext>
          </a:extLst>
        </xdr:cNvPr>
        <xdr:cNvSpPr/>
      </xdr:nvSpPr>
      <xdr:spPr>
        <a:xfrm>
          <a:off x="6629400" y="47625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9525</xdr:colOff>
      <xdr:row>0</xdr:row>
      <xdr:rowOff>0</xdr:rowOff>
    </xdr:from>
    <xdr:to>
      <xdr:col>22</xdr:col>
      <xdr:colOff>400050</xdr:colOff>
      <xdr:row>17</xdr:row>
      <xdr:rowOff>152400</xdr:rowOff>
    </xdr:to>
    <xdr:sp macro="" textlink="">
      <xdr:nvSpPr>
        <xdr:cNvPr id="3" name="星: 32 pt 2">
          <a:extLst>
            <a:ext uri="{FF2B5EF4-FFF2-40B4-BE49-F238E27FC236}">
              <a16:creationId xmlns:a16="http://schemas.microsoft.com/office/drawing/2014/main" id="{7A9C82C2-1284-48C5-9CEE-985605274CEE}"/>
            </a:ext>
          </a:extLst>
        </xdr:cNvPr>
        <xdr:cNvSpPr/>
      </xdr:nvSpPr>
      <xdr:spPr>
        <a:xfrm>
          <a:off x="9991725" y="0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47625</xdr:rowOff>
    </xdr:from>
    <xdr:to>
      <xdr:col>10</xdr:col>
      <xdr:colOff>0</xdr:colOff>
      <xdr:row>10</xdr:row>
      <xdr:rowOff>0</xdr:rowOff>
    </xdr:to>
    <xdr:sp macro="" textlink="">
      <xdr:nvSpPr>
        <xdr:cNvPr id="5" name="台形 4">
          <a:extLst>
            <a:ext uri="{FF2B5EF4-FFF2-40B4-BE49-F238E27FC236}">
              <a16:creationId xmlns:a16="http://schemas.microsoft.com/office/drawing/2014/main" id="{16A7A516-45C6-47A8-9A33-FAF954EFC84D}"/>
            </a:ext>
          </a:extLst>
        </xdr:cNvPr>
        <xdr:cNvSpPr/>
      </xdr:nvSpPr>
      <xdr:spPr>
        <a:xfrm>
          <a:off x="6629400" y="47625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SUZUKI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133350</xdr:colOff>
      <xdr:row>1</xdr:row>
      <xdr:rowOff>38100</xdr:rowOff>
    </xdr:from>
    <xdr:to>
      <xdr:col>22</xdr:col>
      <xdr:colOff>523875</xdr:colOff>
      <xdr:row>18</xdr:row>
      <xdr:rowOff>190500</xdr:rowOff>
    </xdr:to>
    <xdr:sp macro="" textlink="">
      <xdr:nvSpPr>
        <xdr:cNvPr id="2" name="星: 32 pt 1">
          <a:extLst>
            <a:ext uri="{FF2B5EF4-FFF2-40B4-BE49-F238E27FC236}">
              <a16:creationId xmlns:a16="http://schemas.microsoft.com/office/drawing/2014/main" id="{99A90C25-438E-4F38-BF9E-C796BADBF75F}"/>
            </a:ext>
          </a:extLst>
        </xdr:cNvPr>
        <xdr:cNvSpPr/>
      </xdr:nvSpPr>
      <xdr:spPr>
        <a:xfrm>
          <a:off x="10801350" y="276225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0</xdr:row>
      <xdr:rowOff>228600</xdr:rowOff>
    </xdr:from>
    <xdr:to>
      <xdr:col>22</xdr:col>
      <xdr:colOff>381000</xdr:colOff>
      <xdr:row>18</xdr:row>
      <xdr:rowOff>142875</xdr:rowOff>
    </xdr:to>
    <xdr:sp macro="" textlink="">
      <xdr:nvSpPr>
        <xdr:cNvPr id="2" name="星: 32 pt 1">
          <a:extLst>
            <a:ext uri="{FF2B5EF4-FFF2-40B4-BE49-F238E27FC236}">
              <a16:creationId xmlns:a16="http://schemas.microsoft.com/office/drawing/2014/main" id="{D89BBC04-84D9-4FD0-B761-9883E0054ECC}"/>
            </a:ext>
          </a:extLst>
        </xdr:cNvPr>
        <xdr:cNvSpPr/>
      </xdr:nvSpPr>
      <xdr:spPr>
        <a:xfrm>
          <a:off x="10658475" y="228600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  <xdr:twoCellAnchor>
    <xdr:from>
      <xdr:col>6</xdr:col>
      <xdr:colOff>76200</xdr:colOff>
      <xdr:row>0</xdr:row>
      <xdr:rowOff>47625</xdr:rowOff>
    </xdr:from>
    <xdr:to>
      <xdr:col>10</xdr:col>
      <xdr:colOff>0</xdr:colOff>
      <xdr:row>10</xdr:row>
      <xdr:rowOff>0</xdr:rowOff>
    </xdr:to>
    <xdr:sp macro="" textlink="">
      <xdr:nvSpPr>
        <xdr:cNvPr id="5" name="台形 4">
          <a:extLst>
            <a:ext uri="{FF2B5EF4-FFF2-40B4-BE49-F238E27FC236}">
              <a16:creationId xmlns:a16="http://schemas.microsoft.com/office/drawing/2014/main" id="{42DC2379-422A-4566-8977-75281E52333B}"/>
            </a:ext>
          </a:extLst>
        </xdr:cNvPr>
        <xdr:cNvSpPr/>
      </xdr:nvSpPr>
      <xdr:spPr>
        <a:xfrm>
          <a:off x="6629400" y="47625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SUZUKI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47625</xdr:rowOff>
    </xdr:from>
    <xdr:to>
      <xdr:col>10</xdr:col>
      <xdr:colOff>0</xdr:colOff>
      <xdr:row>10</xdr:row>
      <xdr:rowOff>0</xdr:rowOff>
    </xdr:to>
    <xdr:sp macro="" textlink="">
      <xdr:nvSpPr>
        <xdr:cNvPr id="2" name="台形 1">
          <a:extLst>
            <a:ext uri="{FF2B5EF4-FFF2-40B4-BE49-F238E27FC236}">
              <a16:creationId xmlns:a16="http://schemas.microsoft.com/office/drawing/2014/main" id="{36563F9C-0FA1-4B69-B4E9-EF397968BC57}"/>
            </a:ext>
          </a:extLst>
        </xdr:cNvPr>
        <xdr:cNvSpPr/>
      </xdr:nvSpPr>
      <xdr:spPr>
        <a:xfrm>
          <a:off x="6629400" y="47625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SUZUKI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4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428625</xdr:colOff>
      <xdr:row>1</xdr:row>
      <xdr:rowOff>104775</xdr:rowOff>
    </xdr:from>
    <xdr:to>
      <xdr:col>22</xdr:col>
      <xdr:colOff>133350</xdr:colOff>
      <xdr:row>19</xdr:row>
      <xdr:rowOff>19050</xdr:rowOff>
    </xdr:to>
    <xdr:sp macro="" textlink="">
      <xdr:nvSpPr>
        <xdr:cNvPr id="3" name="星: 32 pt 2">
          <a:extLst>
            <a:ext uri="{FF2B5EF4-FFF2-40B4-BE49-F238E27FC236}">
              <a16:creationId xmlns:a16="http://schemas.microsoft.com/office/drawing/2014/main" id="{005C581E-3527-4AA5-810B-064392FCA57D}"/>
            </a:ext>
          </a:extLst>
        </xdr:cNvPr>
        <xdr:cNvSpPr/>
      </xdr:nvSpPr>
      <xdr:spPr>
        <a:xfrm>
          <a:off x="10410825" y="342900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47625</xdr:rowOff>
    </xdr:from>
    <xdr:to>
      <xdr:col>10</xdr:col>
      <xdr:colOff>0</xdr:colOff>
      <xdr:row>10</xdr:row>
      <xdr:rowOff>0</xdr:rowOff>
    </xdr:to>
    <xdr:sp macro="" textlink="">
      <xdr:nvSpPr>
        <xdr:cNvPr id="2" name="台形 1">
          <a:extLst>
            <a:ext uri="{FF2B5EF4-FFF2-40B4-BE49-F238E27FC236}">
              <a16:creationId xmlns:a16="http://schemas.microsoft.com/office/drawing/2014/main" id="{3A8C7B30-58E0-434D-9A01-3E0341AC8F32}"/>
            </a:ext>
          </a:extLst>
        </xdr:cNvPr>
        <xdr:cNvSpPr/>
      </xdr:nvSpPr>
      <xdr:spPr>
        <a:xfrm>
          <a:off x="6629400" y="47625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SUZUKI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152400</xdr:colOff>
      <xdr:row>1</xdr:row>
      <xdr:rowOff>9525</xdr:rowOff>
    </xdr:from>
    <xdr:to>
      <xdr:col>22</xdr:col>
      <xdr:colOff>542925</xdr:colOff>
      <xdr:row>18</xdr:row>
      <xdr:rowOff>161925</xdr:rowOff>
    </xdr:to>
    <xdr:sp macro="" textlink="">
      <xdr:nvSpPr>
        <xdr:cNvPr id="3" name="星: 32 pt 2">
          <a:extLst>
            <a:ext uri="{FF2B5EF4-FFF2-40B4-BE49-F238E27FC236}">
              <a16:creationId xmlns:a16="http://schemas.microsoft.com/office/drawing/2014/main" id="{FB96C17D-F242-4599-8764-7FE7EF2D77CD}"/>
            </a:ext>
          </a:extLst>
        </xdr:cNvPr>
        <xdr:cNvSpPr/>
      </xdr:nvSpPr>
      <xdr:spPr>
        <a:xfrm>
          <a:off x="10134600" y="247650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0</xdr:row>
      <xdr:rowOff>47625</xdr:rowOff>
    </xdr:from>
    <xdr:to>
      <xdr:col>10</xdr:col>
      <xdr:colOff>0</xdr:colOff>
      <xdr:row>10</xdr:row>
      <xdr:rowOff>0</xdr:rowOff>
    </xdr:to>
    <xdr:sp macro="" textlink="">
      <xdr:nvSpPr>
        <xdr:cNvPr id="6" name="台形 5">
          <a:extLst>
            <a:ext uri="{FF2B5EF4-FFF2-40B4-BE49-F238E27FC236}">
              <a16:creationId xmlns:a16="http://schemas.microsoft.com/office/drawing/2014/main" id="{BB62272F-BD33-40B8-84B1-741CD7A28D83}"/>
            </a:ext>
          </a:extLst>
        </xdr:cNvPr>
        <xdr:cNvSpPr/>
      </xdr:nvSpPr>
      <xdr:spPr>
        <a:xfrm>
          <a:off x="6629400" y="47625"/>
          <a:ext cx="2667000" cy="2333625"/>
        </a:xfrm>
        <a:prstGeom prst="trapezoid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SUZUKI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161925</xdr:colOff>
      <xdr:row>2</xdr:row>
      <xdr:rowOff>57150</xdr:rowOff>
    </xdr:from>
    <xdr:to>
      <xdr:col>22</xdr:col>
      <xdr:colOff>552450</xdr:colOff>
      <xdr:row>19</xdr:row>
      <xdr:rowOff>209550</xdr:rowOff>
    </xdr:to>
    <xdr:sp macro="" textlink="">
      <xdr:nvSpPr>
        <xdr:cNvPr id="2" name="星: 32 pt 1">
          <a:extLst>
            <a:ext uri="{FF2B5EF4-FFF2-40B4-BE49-F238E27FC236}">
              <a16:creationId xmlns:a16="http://schemas.microsoft.com/office/drawing/2014/main" id="{418F8685-A1B6-49FD-B90E-674F5CAA1904}"/>
            </a:ext>
          </a:extLst>
        </xdr:cNvPr>
        <xdr:cNvSpPr/>
      </xdr:nvSpPr>
      <xdr:spPr>
        <a:xfrm>
          <a:off x="10144125" y="533400"/>
          <a:ext cx="7934325" cy="42005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0</xdr:row>
      <xdr:rowOff>28575</xdr:rowOff>
    </xdr:from>
    <xdr:to>
      <xdr:col>10</xdr:col>
      <xdr:colOff>104775</xdr:colOff>
      <xdr:row>12</xdr:row>
      <xdr:rowOff>66675</xdr:rowOff>
    </xdr:to>
    <xdr:sp macro="" textlink="">
      <xdr:nvSpPr>
        <xdr:cNvPr id="2" name="台形 1">
          <a:extLst>
            <a:ext uri="{FF2B5EF4-FFF2-40B4-BE49-F238E27FC236}">
              <a16:creationId xmlns:a16="http://schemas.microsoft.com/office/drawing/2014/main" id="{D9752276-B8ED-4807-9FA0-9F063C7F60F4}"/>
            </a:ext>
          </a:extLst>
        </xdr:cNvPr>
        <xdr:cNvSpPr/>
      </xdr:nvSpPr>
      <xdr:spPr>
        <a:xfrm>
          <a:off x="6638925" y="28575"/>
          <a:ext cx="2762250" cy="2924175"/>
        </a:xfrm>
        <a:prstGeom prst="trapezoid">
          <a:avLst>
            <a:gd name="adj" fmla="val 21551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>
              <a:solidFill>
                <a:sysClr val="windowText" lastClr="000000"/>
              </a:solidFill>
            </a:rPr>
            <a:t>4</a:t>
          </a:r>
        </a:p>
        <a:p>
          <a:pPr algn="ctr"/>
          <a:endParaRPr kumimoji="1" lang="en-US" altLang="ja-JP" sz="20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SUZUKI</a:t>
          </a:r>
        </a:p>
        <a:p>
          <a:pPr algn="ctr"/>
          <a:endParaRPr kumimoji="1" lang="en-US" altLang="ja-JP" sz="2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algn="ctr"/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4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95250</xdr:colOff>
      <xdr:row>1</xdr:row>
      <xdr:rowOff>28575</xdr:rowOff>
    </xdr:from>
    <xdr:to>
      <xdr:col>22</xdr:col>
      <xdr:colOff>485775</xdr:colOff>
      <xdr:row>18</xdr:row>
      <xdr:rowOff>142875</xdr:rowOff>
    </xdr:to>
    <xdr:sp macro="" textlink="">
      <xdr:nvSpPr>
        <xdr:cNvPr id="3" name="星: 32 pt 2">
          <a:extLst>
            <a:ext uri="{FF2B5EF4-FFF2-40B4-BE49-F238E27FC236}">
              <a16:creationId xmlns:a16="http://schemas.microsoft.com/office/drawing/2014/main" id="{1DE2D64A-6216-4D55-A783-248229332D7C}"/>
            </a:ext>
          </a:extLst>
        </xdr:cNvPr>
        <xdr:cNvSpPr/>
      </xdr:nvSpPr>
      <xdr:spPr>
        <a:xfrm>
          <a:off x="10763250" y="266700"/>
          <a:ext cx="7934325" cy="4162425"/>
        </a:xfrm>
        <a:prstGeom prst="star32">
          <a:avLst/>
        </a:prstGeom>
        <a:solidFill>
          <a:schemeClr val="bg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全角を半角にする関数を使っているので、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カタカナ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の名入れだったら要確認！！！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半角を全角にする式（</a:t>
          </a:r>
          <a:r>
            <a:rPr kumimoji="1" lang="en-US" altLang="ja-JP" sz="1800">
              <a:solidFill>
                <a:sysClr val="windowText" lastClr="000000"/>
              </a:solidFill>
              <a:latin typeface="+mn-ea"/>
              <a:ea typeface="+mn-ea"/>
            </a:rPr>
            <a:t>C1</a:t>
          </a:r>
          <a:r>
            <a:rPr kumimoji="1" lang="ja-JP" altLang="en-US" sz="1800">
              <a:solidFill>
                <a:sysClr val="windowText" lastClr="000000"/>
              </a:solidFill>
              <a:latin typeface="+mn-ea"/>
              <a:ea typeface="+mn-ea"/>
            </a:rPr>
            <a:t>に入れる）</a:t>
          </a:r>
          <a:endParaRPr kumimoji="1" lang="en-US" altLang="ja-JP" sz="180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100" b="0">
              <a:solidFill>
                <a:sysClr val="windowText" lastClr="000000"/>
              </a:solidFill>
              <a:latin typeface="+mn-ea"/>
              <a:ea typeface="+mn-ea"/>
            </a:rPr>
            <a:t>=JIS(B1)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D2449-C748-41D3-85DC-CC6C4314F295}">
  <sheetPr codeName="Sheet1">
    <tabColor theme="6" tint="0.79998168889431442"/>
  </sheetPr>
  <dimension ref="A1:D18"/>
  <sheetViews>
    <sheetView showGridLines="0" tabSelected="1" zoomScale="115" zoomScaleNormal="115" workbookViewId="0"/>
  </sheetViews>
  <sheetFormatPr defaultRowHeight="25.5"/>
  <cols>
    <col min="1" max="1" width="5.125" style="21" bestFit="1" customWidth="1"/>
    <col min="2" max="2" width="14.125" style="13" customWidth="1"/>
    <col min="3" max="4" width="15.375" style="13" customWidth="1"/>
  </cols>
  <sheetData>
    <row r="1" spans="1:4" ht="24">
      <c r="A1" s="22" t="s">
        <v>54</v>
      </c>
    </row>
    <row r="2" spans="1:4" ht="24">
      <c r="A2" s="23" t="s">
        <v>55</v>
      </c>
    </row>
    <row r="3" spans="1:4" ht="24">
      <c r="A3" s="23" t="s">
        <v>56</v>
      </c>
    </row>
    <row r="4" spans="1:4">
      <c r="A4" s="25" t="s">
        <v>58</v>
      </c>
    </row>
    <row r="5" spans="1:4">
      <c r="A5" s="20" t="b">
        <v>0</v>
      </c>
      <c r="B5" s="24" t="s">
        <v>53</v>
      </c>
    </row>
    <row r="6" spans="1:4" ht="24">
      <c r="A6" s="13"/>
      <c r="D6"/>
    </row>
    <row r="7" spans="1:4">
      <c r="A7" s="20" t="b">
        <v>0</v>
      </c>
      <c r="B7" s="24" t="s">
        <v>52</v>
      </c>
    </row>
    <row r="8" spans="1:4">
      <c r="B8" s="24" t="s">
        <v>51</v>
      </c>
    </row>
    <row r="10" spans="1:4">
      <c r="A10" s="20" t="b">
        <v>0</v>
      </c>
      <c r="B10" s="24" t="s">
        <v>57</v>
      </c>
    </row>
    <row r="11" spans="1:4" ht="26.25" thickBot="1">
      <c r="B11" s="14"/>
      <c r="C11" s="19" t="s">
        <v>50</v>
      </c>
      <c r="D11" s="19" t="s">
        <v>49</v>
      </c>
    </row>
    <row r="12" spans="1:4" ht="26.25" thickTop="1">
      <c r="B12" s="15" t="s">
        <v>48</v>
      </c>
      <c r="C12" s="17" t="s">
        <v>40</v>
      </c>
      <c r="D12" s="17" t="s">
        <v>47</v>
      </c>
    </row>
    <row r="13" spans="1:4">
      <c r="B13" s="16" t="s">
        <v>46</v>
      </c>
      <c r="C13" s="18" t="s">
        <v>45</v>
      </c>
      <c r="D13" s="18" t="s">
        <v>44</v>
      </c>
    </row>
    <row r="14" spans="1:4">
      <c r="B14" s="16" t="s">
        <v>43</v>
      </c>
      <c r="C14" s="18" t="s">
        <v>42</v>
      </c>
      <c r="D14" s="18" t="s">
        <v>41</v>
      </c>
    </row>
    <row r="15" spans="1:4">
      <c r="B15" s="28"/>
      <c r="C15" s="29"/>
      <c r="D15" s="29"/>
    </row>
    <row r="16" spans="1:4">
      <c r="A16" s="20" t="b">
        <v>0</v>
      </c>
      <c r="B16" s="24" t="s">
        <v>101</v>
      </c>
    </row>
    <row r="18" spans="1:2">
      <c r="A18" s="20" t="b">
        <v>0</v>
      </c>
      <c r="B18" s="24" t="s">
        <v>70</v>
      </c>
    </row>
  </sheetData>
  <sheetProtection sheet="1" objects="1" scenarios="1"/>
  <protectedRanges>
    <protectedRange sqref="A5 A7 A10 A18 A16" name="チェックボックス"/>
  </protectedRanges>
  <phoneticPr fontId="1"/>
  <conditionalFormatting sqref="A5 A7 A10 A18">
    <cfRule type="cellIs" dxfId="3" priority="8" operator="equal">
      <formula>FALSE</formula>
    </cfRule>
  </conditionalFormatting>
  <conditionalFormatting sqref="A5 A7 A10">
    <cfRule type="cellIs" priority="9" operator="equal">
      <formula>FALSE</formula>
    </cfRule>
  </conditionalFormatting>
  <conditionalFormatting sqref="A16">
    <cfRule type="cellIs" dxfId="2" priority="1" operator="equal">
      <formula>FALSE</formula>
    </cfRule>
    <cfRule type="cellIs" priority="2" operator="equal">
      <formula>FALSE</formula>
    </cfRule>
  </conditionalFormatting>
  <pageMargins left="0.7" right="0.7" top="0.75" bottom="0.75" header="0.3" footer="0.3"/>
  <ignoredErrors>
    <ignoredError sqref="C12:D12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5C2DA-4F37-4601-8DAB-13D9066FDD26}">
  <sheetPr codeName="Sheet8"/>
  <dimension ref="A1:M180"/>
  <sheetViews>
    <sheetView workbookViewId="0">
      <selection sqref="A1:A8"/>
    </sheetView>
  </sheetViews>
  <sheetFormatPr defaultRowHeight="18.75"/>
  <cols>
    <col min="3" max="3" width="29.5" customWidth="1"/>
    <col min="6" max="6" width="29.5" customWidth="1"/>
  </cols>
  <sheetData>
    <row r="1" spans="1:13">
      <c r="A1" s="41" t="s">
        <v>0</v>
      </c>
      <c r="B1" s="30" t="s">
        <v>35</v>
      </c>
      <c r="C1" t="str">
        <f>番号01人目</f>
        <v/>
      </c>
      <c r="D1" t="str">
        <f>IF($L$1=FALSE,"",IF(AND($L$1=TRUE,B1="名前"),DBCS(C1),C1))</f>
        <v/>
      </c>
      <c r="L1" s="56" t="b">
        <v>0</v>
      </c>
      <c r="M1" s="57" t="s">
        <v>132</v>
      </c>
    </row>
    <row r="2" spans="1:13">
      <c r="A2" s="41"/>
      <c r="B2" s="30" t="s">
        <v>35</v>
      </c>
      <c r="C2" t="str">
        <f>番号01人目</f>
        <v/>
      </c>
      <c r="D2" t="str">
        <f t="shared" ref="D2:D65" si="0">IF($L$1=FALSE,"",IF(AND($L$1=TRUE,B2="名前"),DBCS(C2),C2))</f>
        <v/>
      </c>
    </row>
    <row r="3" spans="1:13">
      <c r="A3" s="41"/>
      <c r="B3" s="30" t="s">
        <v>36</v>
      </c>
      <c r="C3" t="str">
        <f>名前01人目</f>
        <v/>
      </c>
      <c r="D3" t="str">
        <f t="shared" si="0"/>
        <v/>
      </c>
    </row>
    <row r="4" spans="1:13">
      <c r="A4" s="41" t="s">
        <v>1</v>
      </c>
      <c r="B4" s="30" t="s">
        <v>35</v>
      </c>
      <c r="C4" t="str">
        <f>番号02人目</f>
        <v/>
      </c>
      <c r="D4" t="str">
        <f t="shared" si="0"/>
        <v/>
      </c>
    </row>
    <row r="5" spans="1:13">
      <c r="A5" s="41"/>
      <c r="B5" s="30" t="s">
        <v>35</v>
      </c>
      <c r="C5" t="str">
        <f>番号02人目</f>
        <v/>
      </c>
      <c r="D5" t="str">
        <f t="shared" si="0"/>
        <v/>
      </c>
    </row>
    <row r="6" spans="1:13">
      <c r="A6" s="41"/>
      <c r="B6" s="30" t="s">
        <v>36</v>
      </c>
      <c r="C6" t="str">
        <f>名前02人目</f>
        <v/>
      </c>
      <c r="D6" t="str">
        <f t="shared" si="0"/>
        <v/>
      </c>
    </row>
    <row r="7" spans="1:13">
      <c r="A7" s="41" t="s">
        <v>2</v>
      </c>
      <c r="B7" s="30" t="s">
        <v>35</v>
      </c>
      <c r="C7" t="str">
        <f>番号03人目</f>
        <v/>
      </c>
      <c r="D7" t="str">
        <f t="shared" si="0"/>
        <v/>
      </c>
    </row>
    <row r="8" spans="1:13">
      <c r="A8" s="41"/>
      <c r="B8" s="30" t="s">
        <v>35</v>
      </c>
      <c r="C8" t="str">
        <f>番号03人目</f>
        <v/>
      </c>
      <c r="D8" t="str">
        <f t="shared" si="0"/>
        <v/>
      </c>
    </row>
    <row r="9" spans="1:13">
      <c r="A9" s="41"/>
      <c r="B9" s="30" t="s">
        <v>36</v>
      </c>
      <c r="C9" t="str">
        <f>名前03人目</f>
        <v/>
      </c>
      <c r="D9" t="str">
        <f t="shared" si="0"/>
        <v/>
      </c>
    </row>
    <row r="10" spans="1:13">
      <c r="A10" s="41" t="s">
        <v>3</v>
      </c>
      <c r="B10" s="30" t="s">
        <v>35</v>
      </c>
      <c r="C10" t="str">
        <f>番号04人目</f>
        <v/>
      </c>
      <c r="D10" t="str">
        <f t="shared" si="0"/>
        <v/>
      </c>
    </row>
    <row r="11" spans="1:13">
      <c r="A11" s="41"/>
      <c r="B11" s="30" t="s">
        <v>35</v>
      </c>
      <c r="C11" t="str">
        <f>番号04人目</f>
        <v/>
      </c>
      <c r="D11" t="str">
        <f t="shared" si="0"/>
        <v/>
      </c>
    </row>
    <row r="12" spans="1:13">
      <c r="A12" s="41"/>
      <c r="B12" s="30" t="s">
        <v>36</v>
      </c>
      <c r="C12" t="str">
        <f>名前04人目</f>
        <v/>
      </c>
      <c r="D12" t="str">
        <f t="shared" si="0"/>
        <v/>
      </c>
    </row>
    <row r="13" spans="1:13">
      <c r="A13" s="41" t="s">
        <v>4</v>
      </c>
      <c r="B13" s="30" t="s">
        <v>35</v>
      </c>
      <c r="C13" t="str">
        <f>番号05人目</f>
        <v/>
      </c>
      <c r="D13" t="str">
        <f t="shared" si="0"/>
        <v/>
      </c>
    </row>
    <row r="14" spans="1:13">
      <c r="A14" s="41"/>
      <c r="B14" s="30" t="s">
        <v>35</v>
      </c>
      <c r="C14" t="str">
        <f>番号05人目</f>
        <v/>
      </c>
      <c r="D14" t="str">
        <f t="shared" si="0"/>
        <v/>
      </c>
    </row>
    <row r="15" spans="1:13">
      <c r="A15" s="41"/>
      <c r="B15" s="30" t="s">
        <v>36</v>
      </c>
      <c r="C15" t="str">
        <f>名前05人目</f>
        <v/>
      </c>
      <c r="D15" t="str">
        <f t="shared" si="0"/>
        <v/>
      </c>
    </row>
    <row r="16" spans="1:13">
      <c r="A16" s="41" t="s">
        <v>5</v>
      </c>
      <c r="B16" s="30" t="s">
        <v>35</v>
      </c>
      <c r="C16" t="str">
        <f>番号06人目</f>
        <v/>
      </c>
      <c r="D16" t="str">
        <f t="shared" si="0"/>
        <v/>
      </c>
    </row>
    <row r="17" spans="1:4">
      <c r="A17" s="41"/>
      <c r="B17" s="30" t="s">
        <v>35</v>
      </c>
      <c r="C17" t="str">
        <f>番号06人目</f>
        <v/>
      </c>
      <c r="D17" t="str">
        <f t="shared" si="0"/>
        <v/>
      </c>
    </row>
    <row r="18" spans="1:4">
      <c r="A18" s="41"/>
      <c r="B18" s="30" t="s">
        <v>36</v>
      </c>
      <c r="C18" t="str">
        <f>名前06人目</f>
        <v/>
      </c>
      <c r="D18" t="str">
        <f t="shared" si="0"/>
        <v/>
      </c>
    </row>
    <row r="19" spans="1:4">
      <c r="A19" s="41" t="s">
        <v>6</v>
      </c>
      <c r="B19" s="30" t="s">
        <v>35</v>
      </c>
      <c r="C19" t="str">
        <f>番号07人目</f>
        <v/>
      </c>
      <c r="D19" t="str">
        <f t="shared" si="0"/>
        <v/>
      </c>
    </row>
    <row r="20" spans="1:4">
      <c r="A20" s="41"/>
      <c r="B20" s="30" t="s">
        <v>35</v>
      </c>
      <c r="C20" t="str">
        <f>番号07人目</f>
        <v/>
      </c>
      <c r="D20" t="str">
        <f t="shared" si="0"/>
        <v/>
      </c>
    </row>
    <row r="21" spans="1:4">
      <c r="A21" s="41"/>
      <c r="B21" s="30" t="s">
        <v>36</v>
      </c>
      <c r="C21" t="str">
        <f>名前07人目</f>
        <v/>
      </c>
      <c r="D21" t="str">
        <f t="shared" si="0"/>
        <v/>
      </c>
    </row>
    <row r="22" spans="1:4">
      <c r="A22" s="41" t="s">
        <v>7</v>
      </c>
      <c r="B22" s="30" t="s">
        <v>35</v>
      </c>
      <c r="C22" t="str">
        <f>番号08人目</f>
        <v/>
      </c>
      <c r="D22" t="str">
        <f t="shared" si="0"/>
        <v/>
      </c>
    </row>
    <row r="23" spans="1:4">
      <c r="A23" s="41"/>
      <c r="B23" s="30" t="s">
        <v>35</v>
      </c>
      <c r="C23" t="str">
        <f>番号08人目</f>
        <v/>
      </c>
      <c r="D23" t="str">
        <f t="shared" si="0"/>
        <v/>
      </c>
    </row>
    <row r="24" spans="1:4">
      <c r="A24" s="41"/>
      <c r="B24" s="30" t="s">
        <v>36</v>
      </c>
      <c r="C24" t="str">
        <f>名前08人目</f>
        <v/>
      </c>
      <c r="D24" t="str">
        <f t="shared" si="0"/>
        <v/>
      </c>
    </row>
    <row r="25" spans="1:4">
      <c r="A25" s="41" t="s">
        <v>8</v>
      </c>
      <c r="B25" s="30" t="s">
        <v>35</v>
      </c>
      <c r="C25" t="str">
        <f>番号09人目</f>
        <v/>
      </c>
      <c r="D25" t="str">
        <f t="shared" si="0"/>
        <v/>
      </c>
    </row>
    <row r="26" spans="1:4">
      <c r="A26" s="41"/>
      <c r="B26" s="30" t="s">
        <v>35</v>
      </c>
      <c r="C26" t="str">
        <f>番号09人目</f>
        <v/>
      </c>
      <c r="D26" t="str">
        <f t="shared" si="0"/>
        <v/>
      </c>
    </row>
    <row r="27" spans="1:4">
      <c r="A27" s="41"/>
      <c r="B27" s="30" t="s">
        <v>36</v>
      </c>
      <c r="C27" t="str">
        <f>名前09人目</f>
        <v/>
      </c>
      <c r="D27" t="str">
        <f t="shared" si="0"/>
        <v/>
      </c>
    </row>
    <row r="28" spans="1:4">
      <c r="A28" s="41" t="s">
        <v>9</v>
      </c>
      <c r="B28" s="30" t="s">
        <v>35</v>
      </c>
      <c r="C28" t="str">
        <f>番号10人目</f>
        <v/>
      </c>
      <c r="D28" t="str">
        <f t="shared" si="0"/>
        <v/>
      </c>
    </row>
    <row r="29" spans="1:4">
      <c r="A29" s="41"/>
      <c r="B29" s="30" t="s">
        <v>35</v>
      </c>
      <c r="C29" t="str">
        <f>番号10人目</f>
        <v/>
      </c>
      <c r="D29" t="str">
        <f t="shared" si="0"/>
        <v/>
      </c>
    </row>
    <row r="30" spans="1:4">
      <c r="A30" s="41"/>
      <c r="B30" s="30" t="s">
        <v>36</v>
      </c>
      <c r="C30" t="str">
        <f>名前10人目</f>
        <v/>
      </c>
      <c r="D30" t="str">
        <f t="shared" si="0"/>
        <v/>
      </c>
    </row>
    <row r="31" spans="1:4">
      <c r="A31" s="41" t="s">
        <v>10</v>
      </c>
      <c r="B31" s="30" t="s">
        <v>35</v>
      </c>
      <c r="C31" t="str">
        <f>番号11人目</f>
        <v/>
      </c>
      <c r="D31" t="str">
        <f t="shared" si="0"/>
        <v/>
      </c>
    </row>
    <row r="32" spans="1:4">
      <c r="A32" s="41"/>
      <c r="B32" s="30" t="s">
        <v>35</v>
      </c>
      <c r="C32" t="str">
        <f>番号11人目</f>
        <v/>
      </c>
      <c r="D32" t="str">
        <f t="shared" si="0"/>
        <v/>
      </c>
    </row>
    <row r="33" spans="1:4">
      <c r="A33" s="41"/>
      <c r="B33" s="30" t="s">
        <v>36</v>
      </c>
      <c r="C33" t="str">
        <f>名前11人目</f>
        <v/>
      </c>
      <c r="D33" t="str">
        <f t="shared" si="0"/>
        <v/>
      </c>
    </row>
    <row r="34" spans="1:4">
      <c r="A34" s="41" t="s">
        <v>11</v>
      </c>
      <c r="B34" s="30" t="s">
        <v>35</v>
      </c>
      <c r="C34" t="str">
        <f>番号12人目</f>
        <v/>
      </c>
      <c r="D34" t="str">
        <f t="shared" si="0"/>
        <v/>
      </c>
    </row>
    <row r="35" spans="1:4">
      <c r="A35" s="41"/>
      <c r="B35" s="30" t="s">
        <v>35</v>
      </c>
      <c r="C35" t="str">
        <f>番号12人目</f>
        <v/>
      </c>
      <c r="D35" t="str">
        <f t="shared" si="0"/>
        <v/>
      </c>
    </row>
    <row r="36" spans="1:4">
      <c r="A36" s="41"/>
      <c r="B36" s="30" t="s">
        <v>36</v>
      </c>
      <c r="C36" t="str">
        <f>名前12人目</f>
        <v/>
      </c>
      <c r="D36" t="str">
        <f t="shared" si="0"/>
        <v/>
      </c>
    </row>
    <row r="37" spans="1:4">
      <c r="A37" s="41" t="s">
        <v>12</v>
      </c>
      <c r="B37" s="30" t="s">
        <v>35</v>
      </c>
      <c r="C37" t="str">
        <f>番号13人目</f>
        <v/>
      </c>
      <c r="D37" t="str">
        <f t="shared" si="0"/>
        <v/>
      </c>
    </row>
    <row r="38" spans="1:4">
      <c r="A38" s="41"/>
      <c r="B38" s="30" t="s">
        <v>35</v>
      </c>
      <c r="C38" t="str">
        <f>番号13人目</f>
        <v/>
      </c>
      <c r="D38" t="str">
        <f t="shared" si="0"/>
        <v/>
      </c>
    </row>
    <row r="39" spans="1:4">
      <c r="A39" s="41"/>
      <c r="B39" s="30" t="s">
        <v>36</v>
      </c>
      <c r="C39" t="str">
        <f>名前13人目</f>
        <v/>
      </c>
      <c r="D39" t="str">
        <f t="shared" si="0"/>
        <v/>
      </c>
    </row>
    <row r="40" spans="1:4">
      <c r="A40" s="41" t="s">
        <v>13</v>
      </c>
      <c r="B40" s="30" t="s">
        <v>35</v>
      </c>
      <c r="C40" t="str">
        <f>番号14人目</f>
        <v/>
      </c>
      <c r="D40" t="str">
        <f t="shared" si="0"/>
        <v/>
      </c>
    </row>
    <row r="41" spans="1:4">
      <c r="A41" s="41"/>
      <c r="B41" s="30" t="s">
        <v>35</v>
      </c>
      <c r="C41" t="str">
        <f>番号14人目</f>
        <v/>
      </c>
      <c r="D41" t="str">
        <f t="shared" si="0"/>
        <v/>
      </c>
    </row>
    <row r="42" spans="1:4">
      <c r="A42" s="41"/>
      <c r="B42" s="30" t="s">
        <v>36</v>
      </c>
      <c r="C42" t="str">
        <f>名前14人目</f>
        <v/>
      </c>
      <c r="D42" t="str">
        <f t="shared" si="0"/>
        <v/>
      </c>
    </row>
    <row r="43" spans="1:4">
      <c r="A43" s="41" t="s">
        <v>14</v>
      </c>
      <c r="B43" s="30" t="s">
        <v>35</v>
      </c>
      <c r="C43" t="str">
        <f>番号15人目</f>
        <v/>
      </c>
      <c r="D43" t="str">
        <f t="shared" si="0"/>
        <v/>
      </c>
    </row>
    <row r="44" spans="1:4">
      <c r="A44" s="41"/>
      <c r="B44" s="30" t="s">
        <v>35</v>
      </c>
      <c r="C44" t="str">
        <f>番号15人目</f>
        <v/>
      </c>
      <c r="D44" t="str">
        <f t="shared" si="0"/>
        <v/>
      </c>
    </row>
    <row r="45" spans="1:4">
      <c r="A45" s="41"/>
      <c r="B45" s="30" t="s">
        <v>36</v>
      </c>
      <c r="C45" t="str">
        <f>名前15人目</f>
        <v/>
      </c>
      <c r="D45" t="str">
        <f t="shared" si="0"/>
        <v/>
      </c>
    </row>
    <row r="46" spans="1:4">
      <c r="A46" s="41" t="s">
        <v>15</v>
      </c>
      <c r="B46" s="30" t="s">
        <v>35</v>
      </c>
      <c r="C46" t="str">
        <f>番号16人目</f>
        <v/>
      </c>
      <c r="D46" t="str">
        <f t="shared" si="0"/>
        <v/>
      </c>
    </row>
    <row r="47" spans="1:4">
      <c r="A47" s="41"/>
      <c r="B47" s="30" t="s">
        <v>35</v>
      </c>
      <c r="C47" t="str">
        <f>番号16人目</f>
        <v/>
      </c>
      <c r="D47" t="str">
        <f t="shared" si="0"/>
        <v/>
      </c>
    </row>
    <row r="48" spans="1:4">
      <c r="A48" s="41"/>
      <c r="B48" s="30" t="s">
        <v>36</v>
      </c>
      <c r="C48" t="str">
        <f>名前16人目</f>
        <v/>
      </c>
      <c r="D48" t="str">
        <f t="shared" si="0"/>
        <v/>
      </c>
    </row>
    <row r="49" spans="1:4">
      <c r="A49" s="41" t="s">
        <v>16</v>
      </c>
      <c r="B49" s="30" t="s">
        <v>35</v>
      </c>
      <c r="C49" t="str">
        <f>番号17人目</f>
        <v/>
      </c>
      <c r="D49" t="str">
        <f t="shared" si="0"/>
        <v/>
      </c>
    </row>
    <row r="50" spans="1:4">
      <c r="A50" s="41"/>
      <c r="B50" s="30" t="s">
        <v>35</v>
      </c>
      <c r="C50" t="str">
        <f>番号17人目</f>
        <v/>
      </c>
      <c r="D50" t="str">
        <f t="shared" si="0"/>
        <v/>
      </c>
    </row>
    <row r="51" spans="1:4">
      <c r="A51" s="41"/>
      <c r="B51" s="30" t="s">
        <v>36</v>
      </c>
      <c r="C51" t="str">
        <f>名前17人目</f>
        <v/>
      </c>
      <c r="D51" t="str">
        <f t="shared" si="0"/>
        <v/>
      </c>
    </row>
    <row r="52" spans="1:4">
      <c r="A52" s="41" t="s">
        <v>17</v>
      </c>
      <c r="B52" s="30" t="s">
        <v>35</v>
      </c>
      <c r="C52" t="str">
        <f>番号18人目</f>
        <v/>
      </c>
      <c r="D52" t="str">
        <f t="shared" si="0"/>
        <v/>
      </c>
    </row>
    <row r="53" spans="1:4">
      <c r="A53" s="41"/>
      <c r="B53" s="30" t="s">
        <v>35</v>
      </c>
      <c r="C53" t="str">
        <f>番号18人目</f>
        <v/>
      </c>
      <c r="D53" t="str">
        <f t="shared" si="0"/>
        <v/>
      </c>
    </row>
    <row r="54" spans="1:4">
      <c r="A54" s="41"/>
      <c r="B54" s="30" t="s">
        <v>36</v>
      </c>
      <c r="C54" t="str">
        <f>名前18人目</f>
        <v/>
      </c>
      <c r="D54" t="str">
        <f t="shared" si="0"/>
        <v/>
      </c>
    </row>
    <row r="55" spans="1:4">
      <c r="A55" s="41" t="s">
        <v>18</v>
      </c>
      <c r="B55" s="30" t="s">
        <v>35</v>
      </c>
      <c r="C55" t="str">
        <f>番号19人目</f>
        <v/>
      </c>
      <c r="D55" t="str">
        <f t="shared" si="0"/>
        <v/>
      </c>
    </row>
    <row r="56" spans="1:4">
      <c r="A56" s="41"/>
      <c r="B56" s="30" t="s">
        <v>35</v>
      </c>
      <c r="C56" t="str">
        <f>番号19人目</f>
        <v/>
      </c>
      <c r="D56" t="str">
        <f t="shared" si="0"/>
        <v/>
      </c>
    </row>
    <row r="57" spans="1:4">
      <c r="A57" s="41"/>
      <c r="B57" s="30" t="s">
        <v>36</v>
      </c>
      <c r="C57" t="str">
        <f>名前19人目</f>
        <v/>
      </c>
      <c r="D57" t="str">
        <f t="shared" si="0"/>
        <v/>
      </c>
    </row>
    <row r="58" spans="1:4">
      <c r="A58" s="41" t="s">
        <v>19</v>
      </c>
      <c r="B58" s="30" t="s">
        <v>35</v>
      </c>
      <c r="C58" t="str">
        <f>番号20人目</f>
        <v/>
      </c>
      <c r="D58" t="str">
        <f t="shared" si="0"/>
        <v/>
      </c>
    </row>
    <row r="59" spans="1:4">
      <c r="A59" s="41"/>
      <c r="B59" s="30" t="s">
        <v>35</v>
      </c>
      <c r="C59" t="str">
        <f>番号20人目</f>
        <v/>
      </c>
      <c r="D59" t="str">
        <f t="shared" si="0"/>
        <v/>
      </c>
    </row>
    <row r="60" spans="1:4">
      <c r="A60" s="41"/>
      <c r="B60" s="30" t="s">
        <v>36</v>
      </c>
      <c r="C60" t="str">
        <f>名前20人目</f>
        <v/>
      </c>
      <c r="D60" t="str">
        <f t="shared" si="0"/>
        <v/>
      </c>
    </row>
    <row r="61" spans="1:4">
      <c r="A61" s="41" t="s">
        <v>20</v>
      </c>
      <c r="B61" s="30" t="s">
        <v>35</v>
      </c>
      <c r="C61" t="str">
        <f>番号21人目</f>
        <v/>
      </c>
      <c r="D61" t="str">
        <f t="shared" si="0"/>
        <v/>
      </c>
    </row>
    <row r="62" spans="1:4">
      <c r="A62" s="41"/>
      <c r="B62" s="30" t="s">
        <v>35</v>
      </c>
      <c r="C62" t="str">
        <f>番号21人目</f>
        <v/>
      </c>
      <c r="D62" t="str">
        <f t="shared" si="0"/>
        <v/>
      </c>
    </row>
    <row r="63" spans="1:4">
      <c r="A63" s="41"/>
      <c r="B63" s="30" t="s">
        <v>36</v>
      </c>
      <c r="C63" t="str">
        <f>名前21人目</f>
        <v/>
      </c>
      <c r="D63" t="str">
        <f t="shared" si="0"/>
        <v/>
      </c>
    </row>
    <row r="64" spans="1:4">
      <c r="A64" s="41" t="s">
        <v>21</v>
      </c>
      <c r="B64" s="30" t="s">
        <v>35</v>
      </c>
      <c r="C64" t="str">
        <f>番号22人目</f>
        <v/>
      </c>
      <c r="D64" t="str">
        <f t="shared" si="0"/>
        <v/>
      </c>
    </row>
    <row r="65" spans="1:4">
      <c r="A65" s="41"/>
      <c r="B65" s="30" t="s">
        <v>35</v>
      </c>
      <c r="C65" t="str">
        <f>番号22人目</f>
        <v/>
      </c>
      <c r="D65" t="str">
        <f t="shared" si="0"/>
        <v/>
      </c>
    </row>
    <row r="66" spans="1:4">
      <c r="A66" s="41"/>
      <c r="B66" s="30" t="s">
        <v>36</v>
      </c>
      <c r="C66" t="str">
        <f>名前22人目</f>
        <v/>
      </c>
      <c r="D66" t="str">
        <f t="shared" ref="D66:D129" si="1">IF($L$1=FALSE,"",IF(AND($L$1=TRUE,B66="名前"),DBCS(C66),C66))</f>
        <v/>
      </c>
    </row>
    <row r="67" spans="1:4">
      <c r="A67" s="41" t="s">
        <v>22</v>
      </c>
      <c r="B67" s="30" t="s">
        <v>35</v>
      </c>
      <c r="C67" t="str">
        <f>番号23人目</f>
        <v/>
      </c>
      <c r="D67" t="str">
        <f t="shared" si="1"/>
        <v/>
      </c>
    </row>
    <row r="68" spans="1:4">
      <c r="A68" s="41"/>
      <c r="B68" s="30" t="s">
        <v>35</v>
      </c>
      <c r="C68" t="str">
        <f>番号23人目</f>
        <v/>
      </c>
      <c r="D68" t="str">
        <f t="shared" si="1"/>
        <v/>
      </c>
    </row>
    <row r="69" spans="1:4">
      <c r="A69" s="41"/>
      <c r="B69" s="30" t="s">
        <v>36</v>
      </c>
      <c r="C69" t="str">
        <f>名前23人目</f>
        <v/>
      </c>
      <c r="D69" t="str">
        <f t="shared" si="1"/>
        <v/>
      </c>
    </row>
    <row r="70" spans="1:4">
      <c r="A70" s="41" t="s">
        <v>23</v>
      </c>
      <c r="B70" s="30" t="s">
        <v>35</v>
      </c>
      <c r="C70" t="str">
        <f>番号24人目</f>
        <v/>
      </c>
      <c r="D70" t="str">
        <f t="shared" si="1"/>
        <v/>
      </c>
    </row>
    <row r="71" spans="1:4">
      <c r="A71" s="41"/>
      <c r="B71" s="30" t="s">
        <v>35</v>
      </c>
      <c r="C71" t="str">
        <f>番号24人目</f>
        <v/>
      </c>
      <c r="D71" t="str">
        <f t="shared" si="1"/>
        <v/>
      </c>
    </row>
    <row r="72" spans="1:4">
      <c r="A72" s="41"/>
      <c r="B72" s="30" t="s">
        <v>36</v>
      </c>
      <c r="C72" t="str">
        <f>名前24人目</f>
        <v/>
      </c>
      <c r="D72" t="str">
        <f t="shared" si="1"/>
        <v/>
      </c>
    </row>
    <row r="73" spans="1:4">
      <c r="A73" s="41" t="s">
        <v>24</v>
      </c>
      <c r="B73" s="30" t="s">
        <v>35</v>
      </c>
      <c r="C73" t="str">
        <f>番号25人目</f>
        <v/>
      </c>
      <c r="D73" t="str">
        <f t="shared" si="1"/>
        <v/>
      </c>
    </row>
    <row r="74" spans="1:4">
      <c r="A74" s="41"/>
      <c r="B74" s="30" t="s">
        <v>35</v>
      </c>
      <c r="C74" t="str">
        <f>番号25人目</f>
        <v/>
      </c>
      <c r="D74" t="str">
        <f t="shared" si="1"/>
        <v/>
      </c>
    </row>
    <row r="75" spans="1:4">
      <c r="A75" s="41"/>
      <c r="B75" s="30" t="s">
        <v>36</v>
      </c>
      <c r="C75" t="str">
        <f>名前25人目</f>
        <v/>
      </c>
      <c r="D75" t="str">
        <f t="shared" si="1"/>
        <v/>
      </c>
    </row>
    <row r="76" spans="1:4">
      <c r="A76" s="41" t="s">
        <v>25</v>
      </c>
      <c r="B76" s="30" t="s">
        <v>35</v>
      </c>
      <c r="C76" t="str">
        <f>番号26人目</f>
        <v/>
      </c>
      <c r="D76" t="str">
        <f t="shared" si="1"/>
        <v/>
      </c>
    </row>
    <row r="77" spans="1:4">
      <c r="A77" s="41"/>
      <c r="B77" s="30" t="s">
        <v>35</v>
      </c>
      <c r="C77" t="str">
        <f>番号26人目</f>
        <v/>
      </c>
      <c r="D77" t="str">
        <f t="shared" si="1"/>
        <v/>
      </c>
    </row>
    <row r="78" spans="1:4">
      <c r="A78" s="41"/>
      <c r="B78" s="30" t="s">
        <v>36</v>
      </c>
      <c r="C78" t="str">
        <f>名前26人目</f>
        <v/>
      </c>
      <c r="D78" t="str">
        <f t="shared" si="1"/>
        <v/>
      </c>
    </row>
    <row r="79" spans="1:4">
      <c r="A79" s="41" t="s">
        <v>26</v>
      </c>
      <c r="B79" s="30" t="s">
        <v>35</v>
      </c>
      <c r="C79" t="str">
        <f>番号27人目</f>
        <v/>
      </c>
      <c r="D79" t="str">
        <f t="shared" si="1"/>
        <v/>
      </c>
    </row>
    <row r="80" spans="1:4">
      <c r="A80" s="41"/>
      <c r="B80" s="30" t="s">
        <v>35</v>
      </c>
      <c r="C80" t="str">
        <f>番号27人目</f>
        <v/>
      </c>
      <c r="D80" t="str">
        <f t="shared" si="1"/>
        <v/>
      </c>
    </row>
    <row r="81" spans="1:4">
      <c r="A81" s="41"/>
      <c r="B81" s="30" t="s">
        <v>36</v>
      </c>
      <c r="C81" t="str">
        <f>名前27人目</f>
        <v/>
      </c>
      <c r="D81" t="str">
        <f t="shared" si="1"/>
        <v/>
      </c>
    </row>
    <row r="82" spans="1:4">
      <c r="A82" s="41" t="s">
        <v>27</v>
      </c>
      <c r="B82" s="30" t="s">
        <v>35</v>
      </c>
      <c r="C82" t="str">
        <f>番号28人目</f>
        <v/>
      </c>
      <c r="D82" t="str">
        <f t="shared" si="1"/>
        <v/>
      </c>
    </row>
    <row r="83" spans="1:4">
      <c r="A83" s="41"/>
      <c r="B83" s="30" t="s">
        <v>35</v>
      </c>
      <c r="C83" t="str">
        <f>番号28人目</f>
        <v/>
      </c>
      <c r="D83" t="str">
        <f t="shared" si="1"/>
        <v/>
      </c>
    </row>
    <row r="84" spans="1:4">
      <c r="A84" s="41"/>
      <c r="B84" s="30" t="s">
        <v>36</v>
      </c>
      <c r="C84" t="str">
        <f>名前28人目</f>
        <v/>
      </c>
      <c r="D84" t="str">
        <f t="shared" si="1"/>
        <v/>
      </c>
    </row>
    <row r="85" spans="1:4">
      <c r="A85" s="41" t="s">
        <v>28</v>
      </c>
      <c r="B85" s="30" t="s">
        <v>35</v>
      </c>
      <c r="C85" t="str">
        <f>番号29人目</f>
        <v/>
      </c>
      <c r="D85" t="str">
        <f t="shared" si="1"/>
        <v/>
      </c>
    </row>
    <row r="86" spans="1:4">
      <c r="A86" s="41"/>
      <c r="B86" s="30" t="s">
        <v>35</v>
      </c>
      <c r="C86" t="str">
        <f>番号29人目</f>
        <v/>
      </c>
      <c r="D86" t="str">
        <f t="shared" si="1"/>
        <v/>
      </c>
    </row>
    <row r="87" spans="1:4">
      <c r="A87" s="41"/>
      <c r="B87" s="30" t="s">
        <v>36</v>
      </c>
      <c r="C87" t="str">
        <f>名前29人目</f>
        <v/>
      </c>
      <c r="D87" t="str">
        <f t="shared" si="1"/>
        <v/>
      </c>
    </row>
    <row r="88" spans="1:4">
      <c r="A88" s="41" t="s">
        <v>29</v>
      </c>
      <c r="B88" s="30" t="s">
        <v>35</v>
      </c>
      <c r="C88" t="str">
        <f>番号30人目</f>
        <v/>
      </c>
      <c r="D88" t="str">
        <f t="shared" si="1"/>
        <v/>
      </c>
    </row>
    <row r="89" spans="1:4">
      <c r="A89" s="41"/>
      <c r="B89" s="30" t="s">
        <v>35</v>
      </c>
      <c r="C89" t="str">
        <f>番号30人目</f>
        <v/>
      </c>
      <c r="D89" t="str">
        <f t="shared" si="1"/>
        <v/>
      </c>
    </row>
    <row r="90" spans="1:4">
      <c r="A90" s="41"/>
      <c r="B90" s="30" t="s">
        <v>36</v>
      </c>
      <c r="C90" t="str">
        <f>名前30人目</f>
        <v/>
      </c>
      <c r="D90" t="str">
        <f t="shared" si="1"/>
        <v/>
      </c>
    </row>
    <row r="91" spans="1:4">
      <c r="A91" s="41" t="s">
        <v>102</v>
      </c>
      <c r="B91" s="30" t="s">
        <v>35</v>
      </c>
      <c r="C91" t="str">
        <f>番号31人目</f>
        <v/>
      </c>
      <c r="D91" t="str">
        <f t="shared" si="1"/>
        <v/>
      </c>
    </row>
    <row r="92" spans="1:4">
      <c r="A92" s="41"/>
      <c r="B92" s="30" t="s">
        <v>35</v>
      </c>
      <c r="C92" t="str">
        <f>番号31人目</f>
        <v/>
      </c>
      <c r="D92" t="str">
        <f t="shared" si="1"/>
        <v/>
      </c>
    </row>
    <row r="93" spans="1:4">
      <c r="A93" s="41"/>
      <c r="B93" s="30" t="s">
        <v>36</v>
      </c>
      <c r="C93" t="str">
        <f>名前31人目</f>
        <v/>
      </c>
      <c r="D93" t="str">
        <f t="shared" si="1"/>
        <v/>
      </c>
    </row>
    <row r="94" spans="1:4">
      <c r="A94" s="41" t="s">
        <v>103</v>
      </c>
      <c r="B94" s="30" t="s">
        <v>35</v>
      </c>
      <c r="C94" t="str">
        <f>番号32人目</f>
        <v/>
      </c>
      <c r="D94" t="str">
        <f t="shared" si="1"/>
        <v/>
      </c>
    </row>
    <row r="95" spans="1:4">
      <c r="A95" s="41"/>
      <c r="B95" s="30" t="s">
        <v>35</v>
      </c>
      <c r="C95" t="str">
        <f>番号32人目</f>
        <v/>
      </c>
      <c r="D95" t="str">
        <f t="shared" si="1"/>
        <v/>
      </c>
    </row>
    <row r="96" spans="1:4">
      <c r="A96" s="41"/>
      <c r="B96" s="30" t="s">
        <v>36</v>
      </c>
      <c r="C96" t="str">
        <f>名前32人目</f>
        <v/>
      </c>
      <c r="D96" t="str">
        <f t="shared" si="1"/>
        <v/>
      </c>
    </row>
    <row r="97" spans="1:4">
      <c r="A97" s="41" t="s">
        <v>104</v>
      </c>
      <c r="B97" s="30" t="s">
        <v>35</v>
      </c>
      <c r="C97" t="str">
        <f>番号33人目</f>
        <v/>
      </c>
      <c r="D97" t="str">
        <f t="shared" si="1"/>
        <v/>
      </c>
    </row>
    <row r="98" spans="1:4">
      <c r="A98" s="41"/>
      <c r="B98" s="30" t="s">
        <v>35</v>
      </c>
      <c r="C98" t="str">
        <f>番号33人目</f>
        <v/>
      </c>
      <c r="D98" t="str">
        <f t="shared" si="1"/>
        <v/>
      </c>
    </row>
    <row r="99" spans="1:4">
      <c r="A99" s="41"/>
      <c r="B99" s="30" t="s">
        <v>36</v>
      </c>
      <c r="C99" t="str">
        <f>名前33人目</f>
        <v/>
      </c>
      <c r="D99" t="str">
        <f t="shared" si="1"/>
        <v/>
      </c>
    </row>
    <row r="100" spans="1:4">
      <c r="A100" s="41" t="s">
        <v>105</v>
      </c>
      <c r="B100" s="30" t="s">
        <v>35</v>
      </c>
      <c r="C100" t="str">
        <f>番号34人目</f>
        <v/>
      </c>
      <c r="D100" t="str">
        <f t="shared" si="1"/>
        <v/>
      </c>
    </row>
    <row r="101" spans="1:4">
      <c r="A101" s="41"/>
      <c r="B101" s="30" t="s">
        <v>35</v>
      </c>
      <c r="C101" t="str">
        <f>番号34人目</f>
        <v/>
      </c>
      <c r="D101" t="str">
        <f t="shared" si="1"/>
        <v/>
      </c>
    </row>
    <row r="102" spans="1:4">
      <c r="A102" s="41"/>
      <c r="B102" s="30" t="s">
        <v>36</v>
      </c>
      <c r="C102" t="str">
        <f>名前34人目</f>
        <v/>
      </c>
      <c r="D102" t="str">
        <f t="shared" si="1"/>
        <v/>
      </c>
    </row>
    <row r="103" spans="1:4">
      <c r="A103" s="41" t="s">
        <v>106</v>
      </c>
      <c r="B103" s="30" t="s">
        <v>35</v>
      </c>
      <c r="C103" t="str">
        <f>番号35人目</f>
        <v/>
      </c>
      <c r="D103" t="str">
        <f t="shared" si="1"/>
        <v/>
      </c>
    </row>
    <row r="104" spans="1:4">
      <c r="A104" s="41"/>
      <c r="B104" s="30" t="s">
        <v>35</v>
      </c>
      <c r="C104" t="str">
        <f>番号35人目</f>
        <v/>
      </c>
      <c r="D104" t="str">
        <f t="shared" si="1"/>
        <v/>
      </c>
    </row>
    <row r="105" spans="1:4">
      <c r="A105" s="41"/>
      <c r="B105" s="30" t="s">
        <v>36</v>
      </c>
      <c r="C105" t="str">
        <f>名前35人目</f>
        <v/>
      </c>
      <c r="D105" t="str">
        <f t="shared" si="1"/>
        <v/>
      </c>
    </row>
    <row r="106" spans="1:4">
      <c r="A106" s="41" t="s">
        <v>107</v>
      </c>
      <c r="B106" s="30" t="s">
        <v>35</v>
      </c>
      <c r="C106" t="str">
        <f>番号36人目</f>
        <v/>
      </c>
      <c r="D106" t="str">
        <f t="shared" si="1"/>
        <v/>
      </c>
    </row>
    <row r="107" spans="1:4">
      <c r="A107" s="41"/>
      <c r="B107" s="30" t="s">
        <v>35</v>
      </c>
      <c r="C107" t="str">
        <f>番号36人目</f>
        <v/>
      </c>
      <c r="D107" t="str">
        <f t="shared" si="1"/>
        <v/>
      </c>
    </row>
    <row r="108" spans="1:4">
      <c r="A108" s="41"/>
      <c r="B108" s="30" t="s">
        <v>36</v>
      </c>
      <c r="C108" t="str">
        <f>名前36人目</f>
        <v/>
      </c>
      <c r="D108" t="str">
        <f t="shared" si="1"/>
        <v/>
      </c>
    </row>
    <row r="109" spans="1:4">
      <c r="A109" s="41" t="s">
        <v>108</v>
      </c>
      <c r="B109" s="30" t="s">
        <v>35</v>
      </c>
      <c r="C109" t="str">
        <f>番号37人目</f>
        <v/>
      </c>
      <c r="D109" t="str">
        <f t="shared" si="1"/>
        <v/>
      </c>
    </row>
    <row r="110" spans="1:4">
      <c r="A110" s="41"/>
      <c r="B110" s="30" t="s">
        <v>35</v>
      </c>
      <c r="C110" t="str">
        <f>番号37人目</f>
        <v/>
      </c>
      <c r="D110" t="str">
        <f t="shared" si="1"/>
        <v/>
      </c>
    </row>
    <row r="111" spans="1:4">
      <c r="A111" s="41"/>
      <c r="B111" s="30" t="s">
        <v>36</v>
      </c>
      <c r="C111" t="str">
        <f>名前37人目</f>
        <v/>
      </c>
      <c r="D111" t="str">
        <f t="shared" si="1"/>
        <v/>
      </c>
    </row>
    <row r="112" spans="1:4">
      <c r="A112" s="41" t="s">
        <v>109</v>
      </c>
      <c r="B112" s="30" t="s">
        <v>35</v>
      </c>
      <c r="C112" t="str">
        <f>番号38人目</f>
        <v/>
      </c>
      <c r="D112" t="str">
        <f t="shared" si="1"/>
        <v/>
      </c>
    </row>
    <row r="113" spans="1:4">
      <c r="A113" s="41"/>
      <c r="B113" s="30" t="s">
        <v>35</v>
      </c>
      <c r="C113" t="str">
        <f>番号38人目</f>
        <v/>
      </c>
      <c r="D113" t="str">
        <f t="shared" si="1"/>
        <v/>
      </c>
    </row>
    <row r="114" spans="1:4">
      <c r="A114" s="41"/>
      <c r="B114" s="30" t="s">
        <v>36</v>
      </c>
      <c r="C114" t="str">
        <f>名前38人目</f>
        <v/>
      </c>
      <c r="D114" t="str">
        <f t="shared" si="1"/>
        <v/>
      </c>
    </row>
    <row r="115" spans="1:4">
      <c r="A115" s="41" t="s">
        <v>110</v>
      </c>
      <c r="B115" s="30" t="s">
        <v>35</v>
      </c>
      <c r="C115" t="str">
        <f>番号39人目</f>
        <v/>
      </c>
      <c r="D115" t="str">
        <f t="shared" si="1"/>
        <v/>
      </c>
    </row>
    <row r="116" spans="1:4">
      <c r="A116" s="41"/>
      <c r="B116" s="30" t="s">
        <v>35</v>
      </c>
      <c r="C116" t="str">
        <f>番号39人目</f>
        <v/>
      </c>
      <c r="D116" t="str">
        <f t="shared" si="1"/>
        <v/>
      </c>
    </row>
    <row r="117" spans="1:4">
      <c r="A117" s="41"/>
      <c r="B117" s="30" t="s">
        <v>36</v>
      </c>
      <c r="C117" t="str">
        <f>名前39人目</f>
        <v/>
      </c>
      <c r="D117" t="str">
        <f t="shared" si="1"/>
        <v/>
      </c>
    </row>
    <row r="118" spans="1:4">
      <c r="A118" s="41" t="s">
        <v>111</v>
      </c>
      <c r="B118" s="30" t="s">
        <v>35</v>
      </c>
      <c r="C118" t="str">
        <f>番号40人目</f>
        <v/>
      </c>
      <c r="D118" t="str">
        <f t="shared" si="1"/>
        <v/>
      </c>
    </row>
    <row r="119" spans="1:4">
      <c r="A119" s="41"/>
      <c r="B119" s="30" t="s">
        <v>35</v>
      </c>
      <c r="C119" t="str">
        <f>番号40人目</f>
        <v/>
      </c>
      <c r="D119" t="str">
        <f t="shared" si="1"/>
        <v/>
      </c>
    </row>
    <row r="120" spans="1:4">
      <c r="A120" s="41"/>
      <c r="B120" s="30" t="s">
        <v>36</v>
      </c>
      <c r="C120" t="str">
        <f>名前40人目</f>
        <v/>
      </c>
      <c r="D120" t="str">
        <f t="shared" si="1"/>
        <v/>
      </c>
    </row>
    <row r="121" spans="1:4">
      <c r="A121" s="41" t="s">
        <v>112</v>
      </c>
      <c r="B121" s="30" t="s">
        <v>35</v>
      </c>
      <c r="C121" t="str">
        <f>番号41人目</f>
        <v/>
      </c>
      <c r="D121" t="str">
        <f t="shared" si="1"/>
        <v/>
      </c>
    </row>
    <row r="122" spans="1:4">
      <c r="A122" s="41"/>
      <c r="B122" s="30" t="s">
        <v>35</v>
      </c>
      <c r="C122" t="str">
        <f>番号41人目</f>
        <v/>
      </c>
      <c r="D122" t="str">
        <f t="shared" si="1"/>
        <v/>
      </c>
    </row>
    <row r="123" spans="1:4">
      <c r="A123" s="41"/>
      <c r="B123" s="30" t="s">
        <v>36</v>
      </c>
      <c r="C123" t="str">
        <f>名前41人目</f>
        <v/>
      </c>
      <c r="D123" t="str">
        <f t="shared" si="1"/>
        <v/>
      </c>
    </row>
    <row r="124" spans="1:4">
      <c r="A124" s="41" t="s">
        <v>113</v>
      </c>
      <c r="B124" s="30" t="s">
        <v>35</v>
      </c>
      <c r="C124" t="str">
        <f>番号42人目</f>
        <v/>
      </c>
      <c r="D124" t="str">
        <f t="shared" si="1"/>
        <v/>
      </c>
    </row>
    <row r="125" spans="1:4">
      <c r="A125" s="41"/>
      <c r="B125" s="30" t="s">
        <v>35</v>
      </c>
      <c r="C125" t="str">
        <f>番号42人目</f>
        <v/>
      </c>
      <c r="D125" t="str">
        <f t="shared" si="1"/>
        <v/>
      </c>
    </row>
    <row r="126" spans="1:4">
      <c r="A126" s="41"/>
      <c r="B126" s="30" t="s">
        <v>36</v>
      </c>
      <c r="C126" t="str">
        <f>名前42人目</f>
        <v/>
      </c>
      <c r="D126" t="str">
        <f t="shared" si="1"/>
        <v/>
      </c>
    </row>
    <row r="127" spans="1:4">
      <c r="A127" s="41" t="s">
        <v>114</v>
      </c>
      <c r="B127" s="30" t="s">
        <v>35</v>
      </c>
      <c r="C127" t="str">
        <f>番号43人目</f>
        <v/>
      </c>
      <c r="D127" t="str">
        <f t="shared" si="1"/>
        <v/>
      </c>
    </row>
    <row r="128" spans="1:4">
      <c r="A128" s="41"/>
      <c r="B128" s="30" t="s">
        <v>35</v>
      </c>
      <c r="C128" t="str">
        <f>番号43人目</f>
        <v/>
      </c>
      <c r="D128" t="str">
        <f t="shared" si="1"/>
        <v/>
      </c>
    </row>
    <row r="129" spans="1:4">
      <c r="A129" s="41"/>
      <c r="B129" s="30" t="s">
        <v>36</v>
      </c>
      <c r="C129" t="str">
        <f>名前43人目</f>
        <v/>
      </c>
      <c r="D129" t="str">
        <f t="shared" si="1"/>
        <v/>
      </c>
    </row>
    <row r="130" spans="1:4">
      <c r="A130" s="41" t="s">
        <v>115</v>
      </c>
      <c r="B130" s="30" t="s">
        <v>35</v>
      </c>
      <c r="C130" t="str">
        <f>番号44人目</f>
        <v/>
      </c>
      <c r="D130" t="str">
        <f t="shared" ref="D130:D180" si="2">IF($L$1=FALSE,"",IF(AND($L$1=TRUE,B130="名前"),DBCS(C130),C130))</f>
        <v/>
      </c>
    </row>
    <row r="131" spans="1:4">
      <c r="A131" s="41"/>
      <c r="B131" s="30" t="s">
        <v>35</v>
      </c>
      <c r="C131" t="str">
        <f>番号44人目</f>
        <v/>
      </c>
      <c r="D131" t="str">
        <f t="shared" si="2"/>
        <v/>
      </c>
    </row>
    <row r="132" spans="1:4">
      <c r="A132" s="41"/>
      <c r="B132" s="30" t="s">
        <v>36</v>
      </c>
      <c r="C132" t="str">
        <f>名前44人目</f>
        <v/>
      </c>
      <c r="D132" t="str">
        <f t="shared" si="2"/>
        <v/>
      </c>
    </row>
    <row r="133" spans="1:4">
      <c r="A133" s="41" t="s">
        <v>116</v>
      </c>
      <c r="B133" s="30" t="s">
        <v>35</v>
      </c>
      <c r="C133" t="str">
        <f>番号45人目</f>
        <v/>
      </c>
      <c r="D133" t="str">
        <f t="shared" si="2"/>
        <v/>
      </c>
    </row>
    <row r="134" spans="1:4">
      <c r="A134" s="41"/>
      <c r="B134" s="30" t="s">
        <v>35</v>
      </c>
      <c r="C134" t="str">
        <f>番号45人目</f>
        <v/>
      </c>
      <c r="D134" t="str">
        <f t="shared" si="2"/>
        <v/>
      </c>
    </row>
    <row r="135" spans="1:4">
      <c r="A135" s="41"/>
      <c r="B135" s="30" t="s">
        <v>36</v>
      </c>
      <c r="C135" t="str">
        <f>名前45人目</f>
        <v/>
      </c>
      <c r="D135" t="str">
        <f t="shared" si="2"/>
        <v/>
      </c>
    </row>
    <row r="136" spans="1:4">
      <c r="A136" s="41" t="s">
        <v>117</v>
      </c>
      <c r="B136" s="30" t="s">
        <v>35</v>
      </c>
      <c r="C136" t="str">
        <f>番号46人目</f>
        <v/>
      </c>
      <c r="D136" t="str">
        <f t="shared" si="2"/>
        <v/>
      </c>
    </row>
    <row r="137" spans="1:4">
      <c r="A137" s="41"/>
      <c r="B137" s="30" t="s">
        <v>35</v>
      </c>
      <c r="C137" t="str">
        <f>番号46人目</f>
        <v/>
      </c>
      <c r="D137" t="str">
        <f t="shared" si="2"/>
        <v/>
      </c>
    </row>
    <row r="138" spans="1:4">
      <c r="A138" s="41"/>
      <c r="B138" s="30" t="s">
        <v>36</v>
      </c>
      <c r="C138" t="str">
        <f>名前46人目</f>
        <v/>
      </c>
      <c r="D138" t="str">
        <f t="shared" si="2"/>
        <v/>
      </c>
    </row>
    <row r="139" spans="1:4">
      <c r="A139" s="41" t="s">
        <v>118</v>
      </c>
      <c r="B139" s="30" t="s">
        <v>35</v>
      </c>
      <c r="C139" t="str">
        <f>番号47人目</f>
        <v/>
      </c>
      <c r="D139" t="str">
        <f t="shared" si="2"/>
        <v/>
      </c>
    </row>
    <row r="140" spans="1:4">
      <c r="A140" s="41"/>
      <c r="B140" s="30" t="s">
        <v>35</v>
      </c>
      <c r="C140" t="str">
        <f>番号47人目</f>
        <v/>
      </c>
      <c r="D140" t="str">
        <f t="shared" si="2"/>
        <v/>
      </c>
    </row>
    <row r="141" spans="1:4">
      <c r="A141" s="41"/>
      <c r="B141" s="30" t="s">
        <v>36</v>
      </c>
      <c r="C141" t="str">
        <f>名前47人目</f>
        <v/>
      </c>
      <c r="D141" t="str">
        <f t="shared" si="2"/>
        <v/>
      </c>
    </row>
    <row r="142" spans="1:4">
      <c r="A142" s="41" t="s">
        <v>119</v>
      </c>
      <c r="B142" s="30" t="s">
        <v>35</v>
      </c>
      <c r="C142" t="str">
        <f>番号48人目</f>
        <v/>
      </c>
      <c r="D142" t="str">
        <f t="shared" si="2"/>
        <v/>
      </c>
    </row>
    <row r="143" spans="1:4">
      <c r="A143" s="41"/>
      <c r="B143" s="30" t="s">
        <v>35</v>
      </c>
      <c r="C143" t="str">
        <f>番号48人目</f>
        <v/>
      </c>
      <c r="D143" t="str">
        <f t="shared" si="2"/>
        <v/>
      </c>
    </row>
    <row r="144" spans="1:4">
      <c r="A144" s="41"/>
      <c r="B144" s="30" t="s">
        <v>36</v>
      </c>
      <c r="C144" t="str">
        <f>名前48人目</f>
        <v/>
      </c>
      <c r="D144" t="str">
        <f t="shared" si="2"/>
        <v/>
      </c>
    </row>
    <row r="145" spans="1:4">
      <c r="A145" s="41" t="s">
        <v>120</v>
      </c>
      <c r="B145" s="30" t="s">
        <v>35</v>
      </c>
      <c r="C145" t="str">
        <f>番号49人目</f>
        <v/>
      </c>
      <c r="D145" t="str">
        <f t="shared" si="2"/>
        <v/>
      </c>
    </row>
    <row r="146" spans="1:4">
      <c r="A146" s="41"/>
      <c r="B146" s="30" t="s">
        <v>35</v>
      </c>
      <c r="C146" t="str">
        <f>番号49人目</f>
        <v/>
      </c>
      <c r="D146" t="str">
        <f t="shared" si="2"/>
        <v/>
      </c>
    </row>
    <row r="147" spans="1:4">
      <c r="A147" s="41"/>
      <c r="B147" s="30" t="s">
        <v>36</v>
      </c>
      <c r="C147" t="str">
        <f>名前49人目</f>
        <v/>
      </c>
      <c r="D147" t="str">
        <f t="shared" si="2"/>
        <v/>
      </c>
    </row>
    <row r="148" spans="1:4">
      <c r="A148" s="41" t="s">
        <v>121</v>
      </c>
      <c r="B148" s="30" t="s">
        <v>35</v>
      </c>
      <c r="C148" t="str">
        <f>番号50人目</f>
        <v/>
      </c>
      <c r="D148" t="str">
        <f t="shared" si="2"/>
        <v/>
      </c>
    </row>
    <row r="149" spans="1:4">
      <c r="A149" s="41"/>
      <c r="B149" s="30" t="s">
        <v>35</v>
      </c>
      <c r="C149" t="str">
        <f>番号50人目</f>
        <v/>
      </c>
      <c r="D149" t="str">
        <f t="shared" si="2"/>
        <v/>
      </c>
    </row>
    <row r="150" spans="1:4">
      <c r="A150" s="41"/>
      <c r="B150" s="30" t="s">
        <v>36</v>
      </c>
      <c r="C150" t="str">
        <f>名前50人目</f>
        <v/>
      </c>
      <c r="D150" t="str">
        <f t="shared" si="2"/>
        <v/>
      </c>
    </row>
    <row r="151" spans="1:4">
      <c r="A151" s="41" t="s">
        <v>122</v>
      </c>
      <c r="B151" s="30" t="s">
        <v>35</v>
      </c>
      <c r="C151" t="str">
        <f>番号51人目</f>
        <v/>
      </c>
      <c r="D151" t="str">
        <f t="shared" si="2"/>
        <v/>
      </c>
    </row>
    <row r="152" spans="1:4">
      <c r="A152" s="41"/>
      <c r="B152" s="30" t="s">
        <v>35</v>
      </c>
      <c r="C152" t="str">
        <f>番号51人目</f>
        <v/>
      </c>
      <c r="D152" t="str">
        <f t="shared" si="2"/>
        <v/>
      </c>
    </row>
    <row r="153" spans="1:4">
      <c r="A153" s="41"/>
      <c r="B153" s="30" t="s">
        <v>36</v>
      </c>
      <c r="C153" t="str">
        <f>名前51人目</f>
        <v/>
      </c>
      <c r="D153" t="str">
        <f t="shared" si="2"/>
        <v/>
      </c>
    </row>
    <row r="154" spans="1:4">
      <c r="A154" s="41" t="s">
        <v>123</v>
      </c>
      <c r="B154" s="30" t="s">
        <v>35</v>
      </c>
      <c r="C154" t="str">
        <f>番号52人目</f>
        <v/>
      </c>
      <c r="D154" t="str">
        <f t="shared" si="2"/>
        <v/>
      </c>
    </row>
    <row r="155" spans="1:4">
      <c r="A155" s="41"/>
      <c r="B155" s="30" t="s">
        <v>35</v>
      </c>
      <c r="C155" t="str">
        <f>番号52人目</f>
        <v/>
      </c>
      <c r="D155" t="str">
        <f t="shared" si="2"/>
        <v/>
      </c>
    </row>
    <row r="156" spans="1:4">
      <c r="A156" s="41"/>
      <c r="B156" s="30" t="s">
        <v>36</v>
      </c>
      <c r="C156" t="str">
        <f>名前52人目</f>
        <v/>
      </c>
      <c r="D156" t="str">
        <f t="shared" si="2"/>
        <v/>
      </c>
    </row>
    <row r="157" spans="1:4">
      <c r="A157" s="41" t="s">
        <v>124</v>
      </c>
      <c r="B157" s="30" t="s">
        <v>35</v>
      </c>
      <c r="C157" t="str">
        <f>番号53人目</f>
        <v/>
      </c>
      <c r="D157" t="str">
        <f t="shared" si="2"/>
        <v/>
      </c>
    </row>
    <row r="158" spans="1:4">
      <c r="A158" s="41"/>
      <c r="B158" s="30" t="s">
        <v>35</v>
      </c>
      <c r="C158" t="str">
        <f>番号53人目</f>
        <v/>
      </c>
      <c r="D158" t="str">
        <f t="shared" si="2"/>
        <v/>
      </c>
    </row>
    <row r="159" spans="1:4">
      <c r="A159" s="41"/>
      <c r="B159" s="30" t="s">
        <v>36</v>
      </c>
      <c r="C159" t="str">
        <f>名前53人目</f>
        <v/>
      </c>
      <c r="D159" t="str">
        <f t="shared" si="2"/>
        <v/>
      </c>
    </row>
    <row r="160" spans="1:4">
      <c r="A160" s="41" t="s">
        <v>125</v>
      </c>
      <c r="B160" s="30" t="s">
        <v>35</v>
      </c>
      <c r="C160" t="str">
        <f>番号54人目</f>
        <v/>
      </c>
      <c r="D160" t="str">
        <f t="shared" si="2"/>
        <v/>
      </c>
    </row>
    <row r="161" spans="1:4">
      <c r="A161" s="41"/>
      <c r="B161" s="30" t="s">
        <v>35</v>
      </c>
      <c r="C161" t="str">
        <f>番号54人目</f>
        <v/>
      </c>
      <c r="D161" t="str">
        <f t="shared" si="2"/>
        <v/>
      </c>
    </row>
    <row r="162" spans="1:4">
      <c r="A162" s="41"/>
      <c r="B162" s="30" t="s">
        <v>36</v>
      </c>
      <c r="C162" t="str">
        <f>名前54人目</f>
        <v/>
      </c>
      <c r="D162" t="str">
        <f t="shared" si="2"/>
        <v/>
      </c>
    </row>
    <row r="163" spans="1:4">
      <c r="A163" s="41" t="s">
        <v>126</v>
      </c>
      <c r="B163" s="30" t="s">
        <v>35</v>
      </c>
      <c r="C163" t="str">
        <f>番号55人目</f>
        <v/>
      </c>
      <c r="D163" t="str">
        <f t="shared" si="2"/>
        <v/>
      </c>
    </row>
    <row r="164" spans="1:4">
      <c r="A164" s="41"/>
      <c r="B164" s="30" t="s">
        <v>35</v>
      </c>
      <c r="C164" t="str">
        <f>番号55人目</f>
        <v/>
      </c>
      <c r="D164" t="str">
        <f t="shared" si="2"/>
        <v/>
      </c>
    </row>
    <row r="165" spans="1:4">
      <c r="A165" s="41"/>
      <c r="B165" s="30" t="s">
        <v>36</v>
      </c>
      <c r="C165" t="str">
        <f>名前55人目</f>
        <v/>
      </c>
      <c r="D165" t="str">
        <f t="shared" si="2"/>
        <v/>
      </c>
    </row>
    <row r="166" spans="1:4">
      <c r="A166" s="41" t="s">
        <v>127</v>
      </c>
      <c r="B166" s="30" t="s">
        <v>35</v>
      </c>
      <c r="C166" t="str">
        <f>番号56人目</f>
        <v/>
      </c>
      <c r="D166" t="str">
        <f t="shared" si="2"/>
        <v/>
      </c>
    </row>
    <row r="167" spans="1:4">
      <c r="A167" s="41"/>
      <c r="B167" s="30" t="s">
        <v>35</v>
      </c>
      <c r="C167" t="str">
        <f>番号56人目</f>
        <v/>
      </c>
      <c r="D167" t="str">
        <f t="shared" si="2"/>
        <v/>
      </c>
    </row>
    <row r="168" spans="1:4">
      <c r="A168" s="41"/>
      <c r="B168" s="30" t="s">
        <v>36</v>
      </c>
      <c r="C168" t="str">
        <f>名前56人目</f>
        <v/>
      </c>
      <c r="D168" t="str">
        <f t="shared" si="2"/>
        <v/>
      </c>
    </row>
    <row r="169" spans="1:4">
      <c r="A169" s="41" t="s">
        <v>128</v>
      </c>
      <c r="B169" s="30" t="s">
        <v>35</v>
      </c>
      <c r="C169" t="str">
        <f>番号57人目</f>
        <v/>
      </c>
      <c r="D169" t="str">
        <f t="shared" si="2"/>
        <v/>
      </c>
    </row>
    <row r="170" spans="1:4">
      <c r="A170" s="41"/>
      <c r="B170" s="30" t="s">
        <v>35</v>
      </c>
      <c r="C170" t="str">
        <f>番号57人目</f>
        <v/>
      </c>
      <c r="D170" t="str">
        <f t="shared" si="2"/>
        <v/>
      </c>
    </row>
    <row r="171" spans="1:4">
      <c r="A171" s="41"/>
      <c r="B171" s="30" t="s">
        <v>36</v>
      </c>
      <c r="C171" t="str">
        <f>名前57人目</f>
        <v/>
      </c>
      <c r="D171" t="str">
        <f t="shared" si="2"/>
        <v/>
      </c>
    </row>
    <row r="172" spans="1:4">
      <c r="A172" s="41" t="s">
        <v>129</v>
      </c>
      <c r="B172" s="30" t="s">
        <v>35</v>
      </c>
      <c r="C172" t="str">
        <f>番号58人目</f>
        <v/>
      </c>
      <c r="D172" t="str">
        <f t="shared" si="2"/>
        <v/>
      </c>
    </row>
    <row r="173" spans="1:4">
      <c r="A173" s="41"/>
      <c r="B173" s="30" t="s">
        <v>35</v>
      </c>
      <c r="C173" t="str">
        <f>番号58人目</f>
        <v/>
      </c>
      <c r="D173" t="str">
        <f t="shared" si="2"/>
        <v/>
      </c>
    </row>
    <row r="174" spans="1:4">
      <c r="A174" s="41"/>
      <c r="B174" s="30" t="s">
        <v>36</v>
      </c>
      <c r="C174" t="str">
        <f>名前58人目</f>
        <v/>
      </c>
      <c r="D174" t="str">
        <f t="shared" si="2"/>
        <v/>
      </c>
    </row>
    <row r="175" spans="1:4">
      <c r="A175" s="41" t="s">
        <v>130</v>
      </c>
      <c r="B175" s="30" t="s">
        <v>35</v>
      </c>
      <c r="C175" t="str">
        <f>番号59人目</f>
        <v/>
      </c>
      <c r="D175" t="str">
        <f t="shared" si="2"/>
        <v/>
      </c>
    </row>
    <row r="176" spans="1:4">
      <c r="A176" s="41"/>
      <c r="B176" s="30" t="s">
        <v>35</v>
      </c>
      <c r="C176" t="str">
        <f>番号59人目</f>
        <v/>
      </c>
      <c r="D176" t="str">
        <f t="shared" si="2"/>
        <v/>
      </c>
    </row>
    <row r="177" spans="1:4">
      <c r="A177" s="41"/>
      <c r="B177" s="30" t="s">
        <v>36</v>
      </c>
      <c r="C177" t="str">
        <f>名前59人目</f>
        <v/>
      </c>
      <c r="D177" t="str">
        <f t="shared" si="2"/>
        <v/>
      </c>
    </row>
    <row r="178" spans="1:4">
      <c r="A178" s="41" t="s">
        <v>131</v>
      </c>
      <c r="B178" s="30" t="s">
        <v>35</v>
      </c>
      <c r="C178" t="str">
        <f>番号60人目</f>
        <v/>
      </c>
      <c r="D178" t="str">
        <f t="shared" si="2"/>
        <v/>
      </c>
    </row>
    <row r="179" spans="1:4">
      <c r="A179" s="41"/>
      <c r="B179" s="30" t="s">
        <v>35</v>
      </c>
      <c r="C179" t="str">
        <f>番号60人目</f>
        <v/>
      </c>
      <c r="D179" t="str">
        <f t="shared" si="2"/>
        <v/>
      </c>
    </row>
    <row r="180" spans="1:4">
      <c r="A180" s="41"/>
      <c r="B180" s="30" t="s">
        <v>36</v>
      </c>
      <c r="C180" t="str">
        <f>名前60人目</f>
        <v/>
      </c>
      <c r="D180" t="str">
        <f t="shared" si="2"/>
        <v/>
      </c>
    </row>
  </sheetData>
  <mergeCells count="60">
    <mergeCell ref="A175:A177"/>
    <mergeCell ref="A178:A180"/>
    <mergeCell ref="A160:A162"/>
    <mergeCell ref="A163:A165"/>
    <mergeCell ref="A166:A168"/>
    <mergeCell ref="A169:A171"/>
    <mergeCell ref="A172:A174"/>
    <mergeCell ref="A145:A147"/>
    <mergeCell ref="A148:A150"/>
    <mergeCell ref="A151:A153"/>
    <mergeCell ref="A154:A156"/>
    <mergeCell ref="A157:A159"/>
    <mergeCell ref="A130:A132"/>
    <mergeCell ref="A133:A135"/>
    <mergeCell ref="A136:A138"/>
    <mergeCell ref="A139:A141"/>
    <mergeCell ref="A142:A144"/>
    <mergeCell ref="A115:A117"/>
    <mergeCell ref="A118:A120"/>
    <mergeCell ref="A121:A123"/>
    <mergeCell ref="A124:A126"/>
    <mergeCell ref="A127:A129"/>
    <mergeCell ref="A100:A102"/>
    <mergeCell ref="A103:A105"/>
    <mergeCell ref="A106:A108"/>
    <mergeCell ref="A109:A111"/>
    <mergeCell ref="A112:A114"/>
    <mergeCell ref="A91:A93"/>
    <mergeCell ref="A94:A96"/>
    <mergeCell ref="A97:A99"/>
    <mergeCell ref="A88:A90"/>
    <mergeCell ref="A73:A75"/>
    <mergeCell ref="A76:A78"/>
    <mergeCell ref="A79:A81"/>
    <mergeCell ref="A82:A84"/>
    <mergeCell ref="A1:A3"/>
    <mergeCell ref="A46:A48"/>
    <mergeCell ref="A4:A6"/>
    <mergeCell ref="A49:A51"/>
    <mergeCell ref="A7:A9"/>
    <mergeCell ref="A10:A12"/>
    <mergeCell ref="A13:A15"/>
    <mergeCell ref="A16:A18"/>
    <mergeCell ref="A19:A21"/>
    <mergeCell ref="A22:A24"/>
    <mergeCell ref="A43:A45"/>
    <mergeCell ref="A25:A27"/>
    <mergeCell ref="A28:A30"/>
    <mergeCell ref="A31:A33"/>
    <mergeCell ref="A34:A36"/>
    <mergeCell ref="A37:A39"/>
    <mergeCell ref="A40:A42"/>
    <mergeCell ref="A85:A87"/>
    <mergeCell ref="A58:A60"/>
    <mergeCell ref="A64:A66"/>
    <mergeCell ref="A67:A69"/>
    <mergeCell ref="A61:A63"/>
    <mergeCell ref="A55:A57"/>
    <mergeCell ref="A52:A54"/>
    <mergeCell ref="A70:A72"/>
  </mergeCells>
  <phoneticPr fontId="1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B7C85-96DF-4810-86DF-4ABB3DF120B4}">
  <sheetPr codeName="Sheet9"/>
  <dimension ref="A1:M180"/>
  <sheetViews>
    <sheetView workbookViewId="0">
      <selection sqref="A1:A8"/>
    </sheetView>
  </sheetViews>
  <sheetFormatPr defaultRowHeight="18.75"/>
  <cols>
    <col min="3" max="3" width="29.5" customWidth="1"/>
    <col min="6" max="6" width="29.5" customWidth="1"/>
  </cols>
  <sheetData>
    <row r="1" spans="1:13">
      <c r="A1" s="41" t="s">
        <v>0</v>
      </c>
      <c r="B1" s="30" t="s">
        <v>36</v>
      </c>
      <c r="C1" t="str">
        <f>名前01人目</f>
        <v/>
      </c>
      <c r="D1" t="str">
        <f>IF($L$1=FALSE,"",IF(AND($L$1=TRUE,B1="名前"),DBCS(C1),C1))</f>
        <v/>
      </c>
      <c r="L1" s="56" t="b">
        <v>0</v>
      </c>
      <c r="M1" s="57" t="s">
        <v>132</v>
      </c>
    </row>
    <row r="2" spans="1:13">
      <c r="A2" s="41"/>
      <c r="B2" s="30" t="s">
        <v>35</v>
      </c>
      <c r="C2" t="str">
        <f>番号01人目</f>
        <v/>
      </c>
      <c r="D2" t="str">
        <f t="shared" ref="D2:D65" si="0">IF($L$1=FALSE,"",IF(AND($L$1=TRUE,B2="名前"),DBCS(C2),C2))</f>
        <v/>
      </c>
    </row>
    <row r="3" spans="1:13">
      <c r="A3" s="41"/>
      <c r="B3" s="30" t="s">
        <v>35</v>
      </c>
      <c r="C3" t="str">
        <f>番号01人目</f>
        <v/>
      </c>
      <c r="D3" t="str">
        <f t="shared" si="0"/>
        <v/>
      </c>
    </row>
    <row r="4" spans="1:13">
      <c r="A4" s="41" t="s">
        <v>1</v>
      </c>
      <c r="B4" s="30" t="s">
        <v>36</v>
      </c>
      <c r="C4" t="str">
        <f>名前02人目</f>
        <v/>
      </c>
      <c r="D4" t="str">
        <f t="shared" si="0"/>
        <v/>
      </c>
    </row>
    <row r="5" spans="1:13">
      <c r="A5" s="41"/>
      <c r="B5" s="30" t="s">
        <v>35</v>
      </c>
      <c r="C5" t="str">
        <f>番号02人目</f>
        <v/>
      </c>
      <c r="D5" t="str">
        <f t="shared" si="0"/>
        <v/>
      </c>
    </row>
    <row r="6" spans="1:13">
      <c r="A6" s="41"/>
      <c r="B6" s="30" t="s">
        <v>35</v>
      </c>
      <c r="C6" t="str">
        <f>番号02人目</f>
        <v/>
      </c>
      <c r="D6" t="str">
        <f t="shared" si="0"/>
        <v/>
      </c>
    </row>
    <row r="7" spans="1:13">
      <c r="A7" s="41" t="s">
        <v>2</v>
      </c>
      <c r="B7" s="30" t="s">
        <v>36</v>
      </c>
      <c r="C7" t="str">
        <f>名前03人目</f>
        <v/>
      </c>
      <c r="D7" t="str">
        <f t="shared" si="0"/>
        <v/>
      </c>
    </row>
    <row r="8" spans="1:13">
      <c r="A8" s="41"/>
      <c r="B8" s="30" t="s">
        <v>35</v>
      </c>
      <c r="C8" t="str">
        <f>番号03人目</f>
        <v/>
      </c>
      <c r="D8" t="str">
        <f t="shared" si="0"/>
        <v/>
      </c>
    </row>
    <row r="9" spans="1:13">
      <c r="A9" s="41"/>
      <c r="B9" s="30" t="s">
        <v>35</v>
      </c>
      <c r="C9" t="str">
        <f>番号03人目</f>
        <v/>
      </c>
      <c r="D9" t="str">
        <f t="shared" si="0"/>
        <v/>
      </c>
    </row>
    <row r="10" spans="1:13">
      <c r="A10" s="41" t="s">
        <v>3</v>
      </c>
      <c r="B10" s="30" t="s">
        <v>36</v>
      </c>
      <c r="C10" t="str">
        <f>名前04人目</f>
        <v/>
      </c>
      <c r="D10" t="str">
        <f t="shared" si="0"/>
        <v/>
      </c>
    </row>
    <row r="11" spans="1:13">
      <c r="A11" s="41"/>
      <c r="B11" s="30" t="s">
        <v>35</v>
      </c>
      <c r="C11" t="str">
        <f>番号04人目</f>
        <v/>
      </c>
      <c r="D11" t="str">
        <f t="shared" si="0"/>
        <v/>
      </c>
    </row>
    <row r="12" spans="1:13">
      <c r="A12" s="41"/>
      <c r="B12" s="30" t="s">
        <v>35</v>
      </c>
      <c r="C12" t="str">
        <f>番号04人目</f>
        <v/>
      </c>
      <c r="D12" t="str">
        <f t="shared" si="0"/>
        <v/>
      </c>
    </row>
    <row r="13" spans="1:13">
      <c r="A13" s="41" t="s">
        <v>4</v>
      </c>
      <c r="B13" s="30" t="s">
        <v>36</v>
      </c>
      <c r="C13" t="str">
        <f>名前05人目</f>
        <v/>
      </c>
      <c r="D13" t="str">
        <f t="shared" si="0"/>
        <v/>
      </c>
    </row>
    <row r="14" spans="1:13">
      <c r="A14" s="41"/>
      <c r="B14" s="30" t="s">
        <v>35</v>
      </c>
      <c r="C14" t="str">
        <f>番号05人目</f>
        <v/>
      </c>
      <c r="D14" t="str">
        <f t="shared" si="0"/>
        <v/>
      </c>
    </row>
    <row r="15" spans="1:13">
      <c r="A15" s="41"/>
      <c r="B15" s="30" t="s">
        <v>35</v>
      </c>
      <c r="C15" t="str">
        <f>番号05人目</f>
        <v/>
      </c>
      <c r="D15" t="str">
        <f t="shared" si="0"/>
        <v/>
      </c>
    </row>
    <row r="16" spans="1:13">
      <c r="A16" s="41" t="s">
        <v>5</v>
      </c>
      <c r="B16" s="30" t="s">
        <v>36</v>
      </c>
      <c r="C16" t="str">
        <f>名前06人目</f>
        <v/>
      </c>
      <c r="D16" t="str">
        <f t="shared" si="0"/>
        <v/>
      </c>
    </row>
    <row r="17" spans="1:4">
      <c r="A17" s="41"/>
      <c r="B17" s="30" t="s">
        <v>35</v>
      </c>
      <c r="C17" t="str">
        <f>番号06人目</f>
        <v/>
      </c>
      <c r="D17" t="str">
        <f t="shared" si="0"/>
        <v/>
      </c>
    </row>
    <row r="18" spans="1:4">
      <c r="A18" s="41"/>
      <c r="B18" s="30" t="s">
        <v>35</v>
      </c>
      <c r="C18" t="str">
        <f>番号06人目</f>
        <v/>
      </c>
      <c r="D18" t="str">
        <f t="shared" si="0"/>
        <v/>
      </c>
    </row>
    <row r="19" spans="1:4">
      <c r="A19" s="41" t="s">
        <v>6</v>
      </c>
      <c r="B19" s="30" t="s">
        <v>36</v>
      </c>
      <c r="C19" t="str">
        <f>名前07人目</f>
        <v/>
      </c>
      <c r="D19" t="str">
        <f t="shared" si="0"/>
        <v/>
      </c>
    </row>
    <row r="20" spans="1:4">
      <c r="A20" s="41"/>
      <c r="B20" s="30" t="s">
        <v>35</v>
      </c>
      <c r="C20" t="str">
        <f>番号07人目</f>
        <v/>
      </c>
      <c r="D20" t="str">
        <f t="shared" si="0"/>
        <v/>
      </c>
    </row>
    <row r="21" spans="1:4">
      <c r="A21" s="41"/>
      <c r="B21" s="30" t="s">
        <v>35</v>
      </c>
      <c r="C21" t="str">
        <f>番号07人目</f>
        <v/>
      </c>
      <c r="D21" t="str">
        <f t="shared" si="0"/>
        <v/>
      </c>
    </row>
    <row r="22" spans="1:4">
      <c r="A22" s="41" t="s">
        <v>7</v>
      </c>
      <c r="B22" s="30" t="s">
        <v>36</v>
      </c>
      <c r="C22" t="str">
        <f>名前08人目</f>
        <v/>
      </c>
      <c r="D22" t="str">
        <f t="shared" si="0"/>
        <v/>
      </c>
    </row>
    <row r="23" spans="1:4">
      <c r="A23" s="41"/>
      <c r="B23" s="30" t="s">
        <v>35</v>
      </c>
      <c r="C23" t="str">
        <f>番号08人目</f>
        <v/>
      </c>
      <c r="D23" t="str">
        <f t="shared" si="0"/>
        <v/>
      </c>
    </row>
    <row r="24" spans="1:4">
      <c r="A24" s="41"/>
      <c r="B24" s="30" t="s">
        <v>35</v>
      </c>
      <c r="C24" t="str">
        <f>番号08人目</f>
        <v/>
      </c>
      <c r="D24" t="str">
        <f t="shared" si="0"/>
        <v/>
      </c>
    </row>
    <row r="25" spans="1:4">
      <c r="A25" s="41" t="s">
        <v>8</v>
      </c>
      <c r="B25" s="30" t="s">
        <v>36</v>
      </c>
      <c r="C25" t="str">
        <f>名前09人目</f>
        <v/>
      </c>
      <c r="D25" t="str">
        <f t="shared" si="0"/>
        <v/>
      </c>
    </row>
    <row r="26" spans="1:4">
      <c r="A26" s="41"/>
      <c r="B26" s="30" t="s">
        <v>35</v>
      </c>
      <c r="C26" t="str">
        <f>番号09人目</f>
        <v/>
      </c>
      <c r="D26" t="str">
        <f t="shared" si="0"/>
        <v/>
      </c>
    </row>
    <row r="27" spans="1:4">
      <c r="A27" s="41"/>
      <c r="B27" s="30" t="s">
        <v>35</v>
      </c>
      <c r="C27" t="str">
        <f>番号09人目</f>
        <v/>
      </c>
      <c r="D27" t="str">
        <f t="shared" si="0"/>
        <v/>
      </c>
    </row>
    <row r="28" spans="1:4">
      <c r="A28" s="41" t="s">
        <v>9</v>
      </c>
      <c r="B28" s="30" t="s">
        <v>36</v>
      </c>
      <c r="C28" t="str">
        <f>名前10人目</f>
        <v/>
      </c>
      <c r="D28" t="str">
        <f t="shared" si="0"/>
        <v/>
      </c>
    </row>
    <row r="29" spans="1:4">
      <c r="A29" s="41"/>
      <c r="B29" s="30" t="s">
        <v>35</v>
      </c>
      <c r="C29" t="str">
        <f>番号10人目</f>
        <v/>
      </c>
      <c r="D29" t="str">
        <f t="shared" si="0"/>
        <v/>
      </c>
    </row>
    <row r="30" spans="1:4">
      <c r="A30" s="41"/>
      <c r="B30" s="30" t="s">
        <v>35</v>
      </c>
      <c r="C30" t="str">
        <f>番号10人目</f>
        <v/>
      </c>
      <c r="D30" t="str">
        <f t="shared" si="0"/>
        <v/>
      </c>
    </row>
    <row r="31" spans="1:4">
      <c r="A31" s="41" t="s">
        <v>10</v>
      </c>
      <c r="B31" s="30" t="s">
        <v>36</v>
      </c>
      <c r="C31" t="str">
        <f>名前11人目</f>
        <v/>
      </c>
      <c r="D31" t="str">
        <f t="shared" si="0"/>
        <v/>
      </c>
    </row>
    <row r="32" spans="1:4">
      <c r="A32" s="41"/>
      <c r="B32" s="30" t="s">
        <v>35</v>
      </c>
      <c r="C32" t="str">
        <f>番号11人目</f>
        <v/>
      </c>
      <c r="D32" t="str">
        <f t="shared" si="0"/>
        <v/>
      </c>
    </row>
    <row r="33" spans="1:4">
      <c r="A33" s="41"/>
      <c r="B33" s="30" t="s">
        <v>35</v>
      </c>
      <c r="C33" t="str">
        <f>番号11人目</f>
        <v/>
      </c>
      <c r="D33" t="str">
        <f t="shared" si="0"/>
        <v/>
      </c>
    </row>
    <row r="34" spans="1:4">
      <c r="A34" s="41" t="s">
        <v>11</v>
      </c>
      <c r="B34" s="30" t="s">
        <v>36</v>
      </c>
      <c r="C34" t="str">
        <f>名前12人目</f>
        <v/>
      </c>
      <c r="D34" t="str">
        <f t="shared" si="0"/>
        <v/>
      </c>
    </row>
    <row r="35" spans="1:4">
      <c r="A35" s="41"/>
      <c r="B35" s="30" t="s">
        <v>35</v>
      </c>
      <c r="C35" t="str">
        <f>番号12人目</f>
        <v/>
      </c>
      <c r="D35" t="str">
        <f t="shared" si="0"/>
        <v/>
      </c>
    </row>
    <row r="36" spans="1:4">
      <c r="A36" s="41"/>
      <c r="B36" s="30" t="s">
        <v>35</v>
      </c>
      <c r="C36" t="str">
        <f>番号12人目</f>
        <v/>
      </c>
      <c r="D36" t="str">
        <f t="shared" si="0"/>
        <v/>
      </c>
    </row>
    <row r="37" spans="1:4">
      <c r="A37" s="41" t="s">
        <v>12</v>
      </c>
      <c r="B37" s="30" t="s">
        <v>36</v>
      </c>
      <c r="C37" t="str">
        <f>名前13人目</f>
        <v/>
      </c>
      <c r="D37" t="str">
        <f t="shared" si="0"/>
        <v/>
      </c>
    </row>
    <row r="38" spans="1:4">
      <c r="A38" s="41"/>
      <c r="B38" s="30" t="s">
        <v>35</v>
      </c>
      <c r="C38" t="str">
        <f>番号13人目</f>
        <v/>
      </c>
      <c r="D38" t="str">
        <f t="shared" si="0"/>
        <v/>
      </c>
    </row>
    <row r="39" spans="1:4">
      <c r="A39" s="41"/>
      <c r="B39" s="30" t="s">
        <v>35</v>
      </c>
      <c r="C39" t="str">
        <f>番号13人目</f>
        <v/>
      </c>
      <c r="D39" t="str">
        <f t="shared" si="0"/>
        <v/>
      </c>
    </row>
    <row r="40" spans="1:4">
      <c r="A40" s="41" t="s">
        <v>13</v>
      </c>
      <c r="B40" s="30" t="s">
        <v>36</v>
      </c>
      <c r="C40" t="str">
        <f>名前14人目</f>
        <v/>
      </c>
      <c r="D40" t="str">
        <f t="shared" si="0"/>
        <v/>
      </c>
    </row>
    <row r="41" spans="1:4">
      <c r="A41" s="41"/>
      <c r="B41" s="30" t="s">
        <v>35</v>
      </c>
      <c r="C41" t="str">
        <f>番号14人目</f>
        <v/>
      </c>
      <c r="D41" t="str">
        <f t="shared" si="0"/>
        <v/>
      </c>
    </row>
    <row r="42" spans="1:4">
      <c r="A42" s="41"/>
      <c r="B42" s="30" t="s">
        <v>35</v>
      </c>
      <c r="C42" t="str">
        <f>番号14人目</f>
        <v/>
      </c>
      <c r="D42" t="str">
        <f t="shared" si="0"/>
        <v/>
      </c>
    </row>
    <row r="43" spans="1:4">
      <c r="A43" s="41" t="s">
        <v>14</v>
      </c>
      <c r="B43" s="30" t="s">
        <v>36</v>
      </c>
      <c r="C43" t="str">
        <f>名前15人目</f>
        <v/>
      </c>
      <c r="D43" t="str">
        <f t="shared" si="0"/>
        <v/>
      </c>
    </row>
    <row r="44" spans="1:4">
      <c r="A44" s="41"/>
      <c r="B44" s="30" t="s">
        <v>35</v>
      </c>
      <c r="C44" t="str">
        <f>番号15人目</f>
        <v/>
      </c>
      <c r="D44" t="str">
        <f t="shared" si="0"/>
        <v/>
      </c>
    </row>
    <row r="45" spans="1:4">
      <c r="A45" s="41"/>
      <c r="B45" s="30" t="s">
        <v>35</v>
      </c>
      <c r="C45" t="str">
        <f>番号15人目</f>
        <v/>
      </c>
      <c r="D45" t="str">
        <f t="shared" si="0"/>
        <v/>
      </c>
    </row>
    <row r="46" spans="1:4">
      <c r="A46" s="41" t="s">
        <v>15</v>
      </c>
      <c r="B46" s="30" t="s">
        <v>36</v>
      </c>
      <c r="C46" t="str">
        <f>名前16人目</f>
        <v/>
      </c>
      <c r="D46" t="str">
        <f t="shared" si="0"/>
        <v/>
      </c>
    </row>
    <row r="47" spans="1:4">
      <c r="A47" s="41"/>
      <c r="B47" s="30" t="s">
        <v>35</v>
      </c>
      <c r="C47" t="str">
        <f>番号16人目</f>
        <v/>
      </c>
      <c r="D47" t="str">
        <f t="shared" si="0"/>
        <v/>
      </c>
    </row>
    <row r="48" spans="1:4">
      <c r="A48" s="41"/>
      <c r="B48" s="30" t="s">
        <v>35</v>
      </c>
      <c r="C48" t="str">
        <f>番号16人目</f>
        <v/>
      </c>
      <c r="D48" t="str">
        <f t="shared" si="0"/>
        <v/>
      </c>
    </row>
    <row r="49" spans="1:4">
      <c r="A49" s="41" t="s">
        <v>16</v>
      </c>
      <c r="B49" s="30" t="s">
        <v>36</v>
      </c>
      <c r="C49" t="str">
        <f>名前17人目</f>
        <v/>
      </c>
      <c r="D49" t="str">
        <f t="shared" si="0"/>
        <v/>
      </c>
    </row>
    <row r="50" spans="1:4">
      <c r="A50" s="41"/>
      <c r="B50" s="30" t="s">
        <v>35</v>
      </c>
      <c r="C50" t="str">
        <f>番号17人目</f>
        <v/>
      </c>
      <c r="D50" t="str">
        <f t="shared" si="0"/>
        <v/>
      </c>
    </row>
    <row r="51" spans="1:4">
      <c r="A51" s="41"/>
      <c r="B51" s="30" t="s">
        <v>35</v>
      </c>
      <c r="C51" t="str">
        <f>番号17人目</f>
        <v/>
      </c>
      <c r="D51" t="str">
        <f t="shared" si="0"/>
        <v/>
      </c>
    </row>
    <row r="52" spans="1:4">
      <c r="A52" s="41" t="s">
        <v>17</v>
      </c>
      <c r="B52" s="30" t="s">
        <v>36</v>
      </c>
      <c r="C52" t="str">
        <f>名前18人目</f>
        <v/>
      </c>
      <c r="D52" t="str">
        <f t="shared" si="0"/>
        <v/>
      </c>
    </row>
    <row r="53" spans="1:4">
      <c r="A53" s="41"/>
      <c r="B53" s="30" t="s">
        <v>35</v>
      </c>
      <c r="C53" t="str">
        <f>番号18人目</f>
        <v/>
      </c>
      <c r="D53" t="str">
        <f t="shared" si="0"/>
        <v/>
      </c>
    </row>
    <row r="54" spans="1:4">
      <c r="A54" s="41"/>
      <c r="B54" s="30" t="s">
        <v>35</v>
      </c>
      <c r="C54" t="str">
        <f>番号18人目</f>
        <v/>
      </c>
      <c r="D54" t="str">
        <f t="shared" si="0"/>
        <v/>
      </c>
    </row>
    <row r="55" spans="1:4">
      <c r="A55" s="41" t="s">
        <v>18</v>
      </c>
      <c r="B55" s="30" t="s">
        <v>36</v>
      </c>
      <c r="C55" t="str">
        <f>名前19人目</f>
        <v/>
      </c>
      <c r="D55" t="str">
        <f t="shared" si="0"/>
        <v/>
      </c>
    </row>
    <row r="56" spans="1:4">
      <c r="A56" s="41"/>
      <c r="B56" s="30" t="s">
        <v>35</v>
      </c>
      <c r="C56" t="str">
        <f>番号19人目</f>
        <v/>
      </c>
      <c r="D56" t="str">
        <f t="shared" si="0"/>
        <v/>
      </c>
    </row>
    <row r="57" spans="1:4">
      <c r="A57" s="41"/>
      <c r="B57" s="30" t="s">
        <v>35</v>
      </c>
      <c r="C57" t="str">
        <f>番号19人目</f>
        <v/>
      </c>
      <c r="D57" t="str">
        <f t="shared" si="0"/>
        <v/>
      </c>
    </row>
    <row r="58" spans="1:4">
      <c r="A58" s="41" t="s">
        <v>19</v>
      </c>
      <c r="B58" s="30" t="s">
        <v>36</v>
      </c>
      <c r="C58" t="str">
        <f>名前20人目</f>
        <v/>
      </c>
      <c r="D58" t="str">
        <f t="shared" si="0"/>
        <v/>
      </c>
    </row>
    <row r="59" spans="1:4">
      <c r="A59" s="41"/>
      <c r="B59" s="30" t="s">
        <v>35</v>
      </c>
      <c r="C59" t="str">
        <f>番号20人目</f>
        <v/>
      </c>
      <c r="D59" t="str">
        <f t="shared" si="0"/>
        <v/>
      </c>
    </row>
    <row r="60" spans="1:4">
      <c r="A60" s="41"/>
      <c r="B60" s="30" t="s">
        <v>35</v>
      </c>
      <c r="C60" t="str">
        <f>番号20人目</f>
        <v/>
      </c>
      <c r="D60" t="str">
        <f t="shared" si="0"/>
        <v/>
      </c>
    </row>
    <row r="61" spans="1:4">
      <c r="A61" s="41" t="s">
        <v>20</v>
      </c>
      <c r="B61" s="30" t="s">
        <v>36</v>
      </c>
      <c r="C61" t="str">
        <f>名前21人目</f>
        <v/>
      </c>
      <c r="D61" t="str">
        <f t="shared" si="0"/>
        <v/>
      </c>
    </row>
    <row r="62" spans="1:4">
      <c r="A62" s="41"/>
      <c r="B62" s="30" t="s">
        <v>35</v>
      </c>
      <c r="C62" t="str">
        <f>番号21人目</f>
        <v/>
      </c>
      <c r="D62" t="str">
        <f t="shared" si="0"/>
        <v/>
      </c>
    </row>
    <row r="63" spans="1:4">
      <c r="A63" s="41"/>
      <c r="B63" s="30" t="s">
        <v>35</v>
      </c>
      <c r="C63" t="str">
        <f>番号21人目</f>
        <v/>
      </c>
      <c r="D63" t="str">
        <f t="shared" si="0"/>
        <v/>
      </c>
    </row>
    <row r="64" spans="1:4">
      <c r="A64" s="41" t="s">
        <v>21</v>
      </c>
      <c r="B64" s="30" t="s">
        <v>36</v>
      </c>
      <c r="C64" t="str">
        <f>名前22人目</f>
        <v/>
      </c>
      <c r="D64" t="str">
        <f t="shared" si="0"/>
        <v/>
      </c>
    </row>
    <row r="65" spans="1:4">
      <c r="A65" s="41"/>
      <c r="B65" s="30" t="s">
        <v>35</v>
      </c>
      <c r="C65" t="str">
        <f>番号22人目</f>
        <v/>
      </c>
      <c r="D65" t="str">
        <f t="shared" si="0"/>
        <v/>
      </c>
    </row>
    <row r="66" spans="1:4">
      <c r="A66" s="41"/>
      <c r="B66" s="30" t="s">
        <v>35</v>
      </c>
      <c r="C66" t="str">
        <f>番号22人目</f>
        <v/>
      </c>
      <c r="D66" t="str">
        <f t="shared" ref="D66:D129" si="1">IF($L$1=FALSE,"",IF(AND($L$1=TRUE,B66="名前"),DBCS(C66),C66))</f>
        <v/>
      </c>
    </row>
    <row r="67" spans="1:4">
      <c r="A67" s="41" t="s">
        <v>22</v>
      </c>
      <c r="B67" s="30" t="s">
        <v>36</v>
      </c>
      <c r="C67" t="str">
        <f>名前23人目</f>
        <v/>
      </c>
      <c r="D67" t="str">
        <f t="shared" si="1"/>
        <v/>
      </c>
    </row>
    <row r="68" spans="1:4">
      <c r="A68" s="41"/>
      <c r="B68" s="30" t="s">
        <v>35</v>
      </c>
      <c r="C68" t="str">
        <f>番号23人目</f>
        <v/>
      </c>
      <c r="D68" t="str">
        <f t="shared" si="1"/>
        <v/>
      </c>
    </row>
    <row r="69" spans="1:4">
      <c r="A69" s="41"/>
      <c r="B69" s="30" t="s">
        <v>35</v>
      </c>
      <c r="C69" t="str">
        <f>番号23人目</f>
        <v/>
      </c>
      <c r="D69" t="str">
        <f t="shared" si="1"/>
        <v/>
      </c>
    </row>
    <row r="70" spans="1:4">
      <c r="A70" s="41" t="s">
        <v>23</v>
      </c>
      <c r="B70" s="30" t="s">
        <v>36</v>
      </c>
      <c r="C70" t="str">
        <f>名前24人目</f>
        <v/>
      </c>
      <c r="D70" t="str">
        <f t="shared" si="1"/>
        <v/>
      </c>
    </row>
    <row r="71" spans="1:4">
      <c r="A71" s="41"/>
      <c r="B71" s="30" t="s">
        <v>35</v>
      </c>
      <c r="C71" t="str">
        <f>番号24人目</f>
        <v/>
      </c>
      <c r="D71" t="str">
        <f t="shared" si="1"/>
        <v/>
      </c>
    </row>
    <row r="72" spans="1:4">
      <c r="A72" s="41"/>
      <c r="B72" s="30" t="s">
        <v>35</v>
      </c>
      <c r="C72" t="str">
        <f>番号24人目</f>
        <v/>
      </c>
      <c r="D72" t="str">
        <f t="shared" si="1"/>
        <v/>
      </c>
    </row>
    <row r="73" spans="1:4">
      <c r="A73" s="41" t="s">
        <v>24</v>
      </c>
      <c r="B73" s="30" t="s">
        <v>36</v>
      </c>
      <c r="C73" t="str">
        <f>名前25人目</f>
        <v/>
      </c>
      <c r="D73" t="str">
        <f t="shared" si="1"/>
        <v/>
      </c>
    </row>
    <row r="74" spans="1:4">
      <c r="A74" s="41"/>
      <c r="B74" s="30" t="s">
        <v>35</v>
      </c>
      <c r="C74" t="str">
        <f>番号25人目</f>
        <v/>
      </c>
      <c r="D74" t="str">
        <f t="shared" si="1"/>
        <v/>
      </c>
    </row>
    <row r="75" spans="1:4">
      <c r="A75" s="41"/>
      <c r="B75" s="30" t="s">
        <v>35</v>
      </c>
      <c r="C75" t="str">
        <f>番号25人目</f>
        <v/>
      </c>
      <c r="D75" t="str">
        <f t="shared" si="1"/>
        <v/>
      </c>
    </row>
    <row r="76" spans="1:4">
      <c r="A76" s="41" t="s">
        <v>25</v>
      </c>
      <c r="B76" s="30" t="s">
        <v>36</v>
      </c>
      <c r="C76" t="str">
        <f>名前26人目</f>
        <v/>
      </c>
      <c r="D76" t="str">
        <f t="shared" si="1"/>
        <v/>
      </c>
    </row>
    <row r="77" spans="1:4">
      <c r="A77" s="41"/>
      <c r="B77" s="30" t="s">
        <v>35</v>
      </c>
      <c r="C77" t="str">
        <f>番号26人目</f>
        <v/>
      </c>
      <c r="D77" t="str">
        <f t="shared" si="1"/>
        <v/>
      </c>
    </row>
    <row r="78" spans="1:4">
      <c r="A78" s="41"/>
      <c r="B78" s="30" t="s">
        <v>35</v>
      </c>
      <c r="C78" t="str">
        <f>番号26人目</f>
        <v/>
      </c>
      <c r="D78" t="str">
        <f t="shared" si="1"/>
        <v/>
      </c>
    </row>
    <row r="79" spans="1:4">
      <c r="A79" s="41" t="s">
        <v>26</v>
      </c>
      <c r="B79" s="30" t="s">
        <v>36</v>
      </c>
      <c r="C79" t="str">
        <f>名前27人目</f>
        <v/>
      </c>
      <c r="D79" t="str">
        <f t="shared" si="1"/>
        <v/>
      </c>
    </row>
    <row r="80" spans="1:4">
      <c r="A80" s="41"/>
      <c r="B80" s="30" t="s">
        <v>35</v>
      </c>
      <c r="C80" t="str">
        <f>番号27人目</f>
        <v/>
      </c>
      <c r="D80" t="str">
        <f t="shared" si="1"/>
        <v/>
      </c>
    </row>
    <row r="81" spans="1:4">
      <c r="A81" s="41"/>
      <c r="B81" s="30" t="s">
        <v>35</v>
      </c>
      <c r="C81" t="str">
        <f>番号27人目</f>
        <v/>
      </c>
      <c r="D81" t="str">
        <f t="shared" si="1"/>
        <v/>
      </c>
    </row>
    <row r="82" spans="1:4">
      <c r="A82" s="41" t="s">
        <v>27</v>
      </c>
      <c r="B82" s="30" t="s">
        <v>36</v>
      </c>
      <c r="C82" t="str">
        <f>名前28人目</f>
        <v/>
      </c>
      <c r="D82" t="str">
        <f t="shared" si="1"/>
        <v/>
      </c>
    </row>
    <row r="83" spans="1:4">
      <c r="A83" s="41"/>
      <c r="B83" s="30" t="s">
        <v>35</v>
      </c>
      <c r="C83" t="str">
        <f>番号28人目</f>
        <v/>
      </c>
      <c r="D83" t="str">
        <f t="shared" si="1"/>
        <v/>
      </c>
    </row>
    <row r="84" spans="1:4">
      <c r="A84" s="41"/>
      <c r="B84" s="30" t="s">
        <v>35</v>
      </c>
      <c r="C84" t="str">
        <f>番号28人目</f>
        <v/>
      </c>
      <c r="D84" t="str">
        <f t="shared" si="1"/>
        <v/>
      </c>
    </row>
    <row r="85" spans="1:4">
      <c r="A85" s="41" t="s">
        <v>28</v>
      </c>
      <c r="B85" s="30" t="s">
        <v>36</v>
      </c>
      <c r="C85" t="str">
        <f>名前29人目</f>
        <v/>
      </c>
      <c r="D85" t="str">
        <f t="shared" si="1"/>
        <v/>
      </c>
    </row>
    <row r="86" spans="1:4">
      <c r="A86" s="41"/>
      <c r="B86" s="30" t="s">
        <v>35</v>
      </c>
      <c r="C86" t="str">
        <f>番号29人目</f>
        <v/>
      </c>
      <c r="D86" t="str">
        <f t="shared" si="1"/>
        <v/>
      </c>
    </row>
    <row r="87" spans="1:4">
      <c r="A87" s="41"/>
      <c r="B87" s="30" t="s">
        <v>35</v>
      </c>
      <c r="C87" t="str">
        <f>番号29人目</f>
        <v/>
      </c>
      <c r="D87" t="str">
        <f t="shared" si="1"/>
        <v/>
      </c>
    </row>
    <row r="88" spans="1:4">
      <c r="A88" s="41" t="s">
        <v>29</v>
      </c>
      <c r="B88" s="30" t="s">
        <v>36</v>
      </c>
      <c r="C88" t="str">
        <f>名前30人目</f>
        <v/>
      </c>
      <c r="D88" t="str">
        <f t="shared" si="1"/>
        <v/>
      </c>
    </row>
    <row r="89" spans="1:4">
      <c r="A89" s="41"/>
      <c r="B89" s="30" t="s">
        <v>35</v>
      </c>
      <c r="C89" t="str">
        <f>番号30人目</f>
        <v/>
      </c>
      <c r="D89" t="str">
        <f t="shared" si="1"/>
        <v/>
      </c>
    </row>
    <row r="90" spans="1:4">
      <c r="A90" s="41"/>
      <c r="B90" s="30" t="s">
        <v>35</v>
      </c>
      <c r="C90" t="str">
        <f>番号30人目</f>
        <v/>
      </c>
      <c r="D90" t="str">
        <f t="shared" si="1"/>
        <v/>
      </c>
    </row>
    <row r="91" spans="1:4">
      <c r="A91" s="41" t="s">
        <v>102</v>
      </c>
      <c r="B91" s="30" t="s">
        <v>36</v>
      </c>
      <c r="C91" t="str">
        <f>名前31人目</f>
        <v/>
      </c>
      <c r="D91" t="str">
        <f t="shared" si="1"/>
        <v/>
      </c>
    </row>
    <row r="92" spans="1:4">
      <c r="A92" s="41"/>
      <c r="B92" s="30" t="s">
        <v>35</v>
      </c>
      <c r="C92" t="str">
        <f>番号31人目</f>
        <v/>
      </c>
      <c r="D92" t="str">
        <f t="shared" si="1"/>
        <v/>
      </c>
    </row>
    <row r="93" spans="1:4">
      <c r="A93" s="41"/>
      <c r="B93" s="30" t="s">
        <v>35</v>
      </c>
      <c r="C93" t="str">
        <f>番号31人目</f>
        <v/>
      </c>
      <c r="D93" t="str">
        <f t="shared" si="1"/>
        <v/>
      </c>
    </row>
    <row r="94" spans="1:4">
      <c r="A94" s="41" t="s">
        <v>103</v>
      </c>
      <c r="B94" s="30" t="s">
        <v>36</v>
      </c>
      <c r="C94" t="str">
        <f>名前32人目</f>
        <v/>
      </c>
      <c r="D94" t="str">
        <f t="shared" si="1"/>
        <v/>
      </c>
    </row>
    <row r="95" spans="1:4">
      <c r="A95" s="41"/>
      <c r="B95" s="30" t="s">
        <v>35</v>
      </c>
      <c r="C95" t="str">
        <f>番号32人目</f>
        <v/>
      </c>
      <c r="D95" t="str">
        <f t="shared" si="1"/>
        <v/>
      </c>
    </row>
    <row r="96" spans="1:4">
      <c r="A96" s="41"/>
      <c r="B96" s="30" t="s">
        <v>35</v>
      </c>
      <c r="C96" t="str">
        <f>番号32人目</f>
        <v/>
      </c>
      <c r="D96" t="str">
        <f t="shared" si="1"/>
        <v/>
      </c>
    </row>
    <row r="97" spans="1:4">
      <c r="A97" s="41" t="s">
        <v>104</v>
      </c>
      <c r="B97" s="30" t="s">
        <v>36</v>
      </c>
      <c r="C97" t="str">
        <f>名前33人目</f>
        <v/>
      </c>
      <c r="D97" t="str">
        <f t="shared" si="1"/>
        <v/>
      </c>
    </row>
    <row r="98" spans="1:4">
      <c r="A98" s="41"/>
      <c r="B98" s="30" t="s">
        <v>35</v>
      </c>
      <c r="C98" t="str">
        <f>番号33人目</f>
        <v/>
      </c>
      <c r="D98" t="str">
        <f t="shared" si="1"/>
        <v/>
      </c>
    </row>
    <row r="99" spans="1:4">
      <c r="A99" s="41"/>
      <c r="B99" s="30" t="s">
        <v>35</v>
      </c>
      <c r="C99" t="str">
        <f>番号33人目</f>
        <v/>
      </c>
      <c r="D99" t="str">
        <f t="shared" si="1"/>
        <v/>
      </c>
    </row>
    <row r="100" spans="1:4">
      <c r="A100" s="41" t="s">
        <v>105</v>
      </c>
      <c r="B100" s="30" t="s">
        <v>36</v>
      </c>
      <c r="C100" t="str">
        <f>名前34人目</f>
        <v/>
      </c>
      <c r="D100" t="str">
        <f t="shared" si="1"/>
        <v/>
      </c>
    </row>
    <row r="101" spans="1:4">
      <c r="A101" s="41"/>
      <c r="B101" s="30" t="s">
        <v>35</v>
      </c>
      <c r="C101" t="str">
        <f>番号34人目</f>
        <v/>
      </c>
      <c r="D101" t="str">
        <f t="shared" si="1"/>
        <v/>
      </c>
    </row>
    <row r="102" spans="1:4">
      <c r="A102" s="41"/>
      <c r="B102" s="30" t="s">
        <v>35</v>
      </c>
      <c r="C102" t="str">
        <f>番号34人目</f>
        <v/>
      </c>
      <c r="D102" t="str">
        <f t="shared" si="1"/>
        <v/>
      </c>
    </row>
    <row r="103" spans="1:4">
      <c r="A103" s="41" t="s">
        <v>106</v>
      </c>
      <c r="B103" s="30" t="s">
        <v>36</v>
      </c>
      <c r="C103" t="str">
        <f>名前35人目</f>
        <v/>
      </c>
      <c r="D103" t="str">
        <f t="shared" si="1"/>
        <v/>
      </c>
    </row>
    <row r="104" spans="1:4">
      <c r="A104" s="41"/>
      <c r="B104" s="30" t="s">
        <v>35</v>
      </c>
      <c r="C104" t="str">
        <f>番号35人目</f>
        <v/>
      </c>
      <c r="D104" t="str">
        <f t="shared" si="1"/>
        <v/>
      </c>
    </row>
    <row r="105" spans="1:4">
      <c r="A105" s="41"/>
      <c r="B105" s="30" t="s">
        <v>35</v>
      </c>
      <c r="C105" t="str">
        <f>番号35人目</f>
        <v/>
      </c>
      <c r="D105" t="str">
        <f t="shared" si="1"/>
        <v/>
      </c>
    </row>
    <row r="106" spans="1:4">
      <c r="A106" s="41" t="s">
        <v>107</v>
      </c>
      <c r="B106" s="30" t="s">
        <v>36</v>
      </c>
      <c r="C106" t="str">
        <f>名前36人目</f>
        <v/>
      </c>
      <c r="D106" t="str">
        <f t="shared" si="1"/>
        <v/>
      </c>
    </row>
    <row r="107" spans="1:4">
      <c r="A107" s="41"/>
      <c r="B107" s="30" t="s">
        <v>35</v>
      </c>
      <c r="C107" t="str">
        <f>番号36人目</f>
        <v/>
      </c>
      <c r="D107" t="str">
        <f t="shared" si="1"/>
        <v/>
      </c>
    </row>
    <row r="108" spans="1:4">
      <c r="A108" s="41"/>
      <c r="B108" s="30" t="s">
        <v>35</v>
      </c>
      <c r="C108" t="str">
        <f>番号36人目</f>
        <v/>
      </c>
      <c r="D108" t="str">
        <f t="shared" si="1"/>
        <v/>
      </c>
    </row>
    <row r="109" spans="1:4">
      <c r="A109" s="41" t="s">
        <v>108</v>
      </c>
      <c r="B109" s="30" t="s">
        <v>36</v>
      </c>
      <c r="C109" t="str">
        <f>名前37人目</f>
        <v/>
      </c>
      <c r="D109" t="str">
        <f t="shared" si="1"/>
        <v/>
      </c>
    </row>
    <row r="110" spans="1:4">
      <c r="A110" s="41"/>
      <c r="B110" s="30" t="s">
        <v>35</v>
      </c>
      <c r="C110" t="str">
        <f>番号37人目</f>
        <v/>
      </c>
      <c r="D110" t="str">
        <f t="shared" si="1"/>
        <v/>
      </c>
    </row>
    <row r="111" spans="1:4">
      <c r="A111" s="41"/>
      <c r="B111" s="30" t="s">
        <v>35</v>
      </c>
      <c r="C111" t="str">
        <f>番号37人目</f>
        <v/>
      </c>
      <c r="D111" t="str">
        <f t="shared" si="1"/>
        <v/>
      </c>
    </row>
    <row r="112" spans="1:4">
      <c r="A112" s="41" t="s">
        <v>109</v>
      </c>
      <c r="B112" s="30" t="s">
        <v>36</v>
      </c>
      <c r="C112" t="str">
        <f>名前38人目</f>
        <v/>
      </c>
      <c r="D112" t="str">
        <f t="shared" si="1"/>
        <v/>
      </c>
    </row>
    <row r="113" spans="1:4">
      <c r="A113" s="41"/>
      <c r="B113" s="30" t="s">
        <v>35</v>
      </c>
      <c r="C113" t="str">
        <f>番号38人目</f>
        <v/>
      </c>
      <c r="D113" t="str">
        <f t="shared" si="1"/>
        <v/>
      </c>
    </row>
    <row r="114" spans="1:4">
      <c r="A114" s="41"/>
      <c r="B114" s="30" t="s">
        <v>35</v>
      </c>
      <c r="C114" t="str">
        <f>番号38人目</f>
        <v/>
      </c>
      <c r="D114" t="str">
        <f t="shared" si="1"/>
        <v/>
      </c>
    </row>
    <row r="115" spans="1:4">
      <c r="A115" s="41" t="s">
        <v>110</v>
      </c>
      <c r="B115" s="30" t="s">
        <v>36</v>
      </c>
      <c r="C115" t="str">
        <f>名前39人目</f>
        <v/>
      </c>
      <c r="D115" t="str">
        <f t="shared" si="1"/>
        <v/>
      </c>
    </row>
    <row r="116" spans="1:4">
      <c r="A116" s="41"/>
      <c r="B116" s="30" t="s">
        <v>35</v>
      </c>
      <c r="C116" t="str">
        <f>番号39人目</f>
        <v/>
      </c>
      <c r="D116" t="str">
        <f t="shared" si="1"/>
        <v/>
      </c>
    </row>
    <row r="117" spans="1:4">
      <c r="A117" s="41"/>
      <c r="B117" s="30" t="s">
        <v>35</v>
      </c>
      <c r="C117" t="str">
        <f>番号39人目</f>
        <v/>
      </c>
      <c r="D117" t="str">
        <f t="shared" si="1"/>
        <v/>
      </c>
    </row>
    <row r="118" spans="1:4">
      <c r="A118" s="41" t="s">
        <v>111</v>
      </c>
      <c r="B118" s="30" t="s">
        <v>36</v>
      </c>
      <c r="C118" t="str">
        <f>名前40人目</f>
        <v/>
      </c>
      <c r="D118" t="str">
        <f t="shared" si="1"/>
        <v/>
      </c>
    </row>
    <row r="119" spans="1:4">
      <c r="A119" s="41"/>
      <c r="B119" s="30" t="s">
        <v>35</v>
      </c>
      <c r="C119" t="str">
        <f>番号40人目</f>
        <v/>
      </c>
      <c r="D119" t="str">
        <f t="shared" si="1"/>
        <v/>
      </c>
    </row>
    <row r="120" spans="1:4">
      <c r="A120" s="41"/>
      <c r="B120" s="30" t="s">
        <v>35</v>
      </c>
      <c r="C120" t="str">
        <f>番号40人目</f>
        <v/>
      </c>
      <c r="D120" t="str">
        <f t="shared" si="1"/>
        <v/>
      </c>
    </row>
    <row r="121" spans="1:4">
      <c r="A121" s="41" t="s">
        <v>112</v>
      </c>
      <c r="B121" s="30" t="s">
        <v>36</v>
      </c>
      <c r="C121" t="str">
        <f>名前41人目</f>
        <v/>
      </c>
      <c r="D121" t="str">
        <f t="shared" si="1"/>
        <v/>
      </c>
    </row>
    <row r="122" spans="1:4">
      <c r="A122" s="41"/>
      <c r="B122" s="30" t="s">
        <v>35</v>
      </c>
      <c r="C122" t="str">
        <f>番号41人目</f>
        <v/>
      </c>
      <c r="D122" t="str">
        <f t="shared" si="1"/>
        <v/>
      </c>
    </row>
    <row r="123" spans="1:4">
      <c r="A123" s="41"/>
      <c r="B123" s="30" t="s">
        <v>35</v>
      </c>
      <c r="C123" t="str">
        <f>番号41人目</f>
        <v/>
      </c>
      <c r="D123" t="str">
        <f t="shared" si="1"/>
        <v/>
      </c>
    </row>
    <row r="124" spans="1:4">
      <c r="A124" s="41" t="s">
        <v>113</v>
      </c>
      <c r="B124" s="30" t="s">
        <v>36</v>
      </c>
      <c r="C124" t="str">
        <f>名前42人目</f>
        <v/>
      </c>
      <c r="D124" t="str">
        <f t="shared" si="1"/>
        <v/>
      </c>
    </row>
    <row r="125" spans="1:4">
      <c r="A125" s="41"/>
      <c r="B125" s="30" t="s">
        <v>35</v>
      </c>
      <c r="C125" t="str">
        <f>番号42人目</f>
        <v/>
      </c>
      <c r="D125" t="str">
        <f t="shared" si="1"/>
        <v/>
      </c>
    </row>
    <row r="126" spans="1:4">
      <c r="A126" s="41"/>
      <c r="B126" s="30" t="s">
        <v>35</v>
      </c>
      <c r="C126" t="str">
        <f>番号42人目</f>
        <v/>
      </c>
      <c r="D126" t="str">
        <f t="shared" si="1"/>
        <v/>
      </c>
    </row>
    <row r="127" spans="1:4">
      <c r="A127" s="41" t="s">
        <v>114</v>
      </c>
      <c r="B127" s="30" t="s">
        <v>36</v>
      </c>
      <c r="C127" t="str">
        <f>名前43人目</f>
        <v/>
      </c>
      <c r="D127" t="str">
        <f t="shared" si="1"/>
        <v/>
      </c>
    </row>
    <row r="128" spans="1:4">
      <c r="A128" s="41"/>
      <c r="B128" s="30" t="s">
        <v>35</v>
      </c>
      <c r="C128" t="str">
        <f>番号43人目</f>
        <v/>
      </c>
      <c r="D128" t="str">
        <f t="shared" si="1"/>
        <v/>
      </c>
    </row>
    <row r="129" spans="1:4">
      <c r="A129" s="41"/>
      <c r="B129" s="30" t="s">
        <v>35</v>
      </c>
      <c r="C129" t="str">
        <f>番号43人目</f>
        <v/>
      </c>
      <c r="D129" t="str">
        <f t="shared" si="1"/>
        <v/>
      </c>
    </row>
    <row r="130" spans="1:4">
      <c r="A130" s="41" t="s">
        <v>115</v>
      </c>
      <c r="B130" s="30" t="s">
        <v>36</v>
      </c>
      <c r="C130" t="str">
        <f>名前44人目</f>
        <v/>
      </c>
      <c r="D130" t="str">
        <f t="shared" ref="D130:D180" si="2">IF($L$1=FALSE,"",IF(AND($L$1=TRUE,B130="名前"),DBCS(C130),C130))</f>
        <v/>
      </c>
    </row>
    <row r="131" spans="1:4">
      <c r="A131" s="41"/>
      <c r="B131" s="30" t="s">
        <v>35</v>
      </c>
      <c r="C131" t="str">
        <f>番号44人目</f>
        <v/>
      </c>
      <c r="D131" t="str">
        <f t="shared" si="2"/>
        <v/>
      </c>
    </row>
    <row r="132" spans="1:4">
      <c r="A132" s="41"/>
      <c r="B132" s="30" t="s">
        <v>35</v>
      </c>
      <c r="C132" t="str">
        <f>番号44人目</f>
        <v/>
      </c>
      <c r="D132" t="str">
        <f t="shared" si="2"/>
        <v/>
      </c>
    </row>
    <row r="133" spans="1:4">
      <c r="A133" s="41" t="s">
        <v>116</v>
      </c>
      <c r="B133" s="30" t="s">
        <v>36</v>
      </c>
      <c r="C133" t="str">
        <f>名前45人目</f>
        <v/>
      </c>
      <c r="D133" t="str">
        <f t="shared" si="2"/>
        <v/>
      </c>
    </row>
    <row r="134" spans="1:4">
      <c r="A134" s="41"/>
      <c r="B134" s="30" t="s">
        <v>35</v>
      </c>
      <c r="C134" t="str">
        <f>番号45人目</f>
        <v/>
      </c>
      <c r="D134" t="str">
        <f t="shared" si="2"/>
        <v/>
      </c>
    </row>
    <row r="135" spans="1:4">
      <c r="A135" s="41"/>
      <c r="B135" s="30" t="s">
        <v>35</v>
      </c>
      <c r="C135" t="str">
        <f>番号45人目</f>
        <v/>
      </c>
      <c r="D135" t="str">
        <f t="shared" si="2"/>
        <v/>
      </c>
    </row>
    <row r="136" spans="1:4">
      <c r="A136" s="41" t="s">
        <v>117</v>
      </c>
      <c r="B136" s="30" t="s">
        <v>36</v>
      </c>
      <c r="C136" t="str">
        <f>名前46人目</f>
        <v/>
      </c>
      <c r="D136" t="str">
        <f t="shared" si="2"/>
        <v/>
      </c>
    </row>
    <row r="137" spans="1:4">
      <c r="A137" s="41"/>
      <c r="B137" s="30" t="s">
        <v>35</v>
      </c>
      <c r="C137" t="str">
        <f>番号46人目</f>
        <v/>
      </c>
      <c r="D137" t="str">
        <f t="shared" si="2"/>
        <v/>
      </c>
    </row>
    <row r="138" spans="1:4">
      <c r="A138" s="41"/>
      <c r="B138" s="30" t="s">
        <v>35</v>
      </c>
      <c r="C138" t="str">
        <f>番号46人目</f>
        <v/>
      </c>
      <c r="D138" t="str">
        <f t="shared" si="2"/>
        <v/>
      </c>
    </row>
    <row r="139" spans="1:4">
      <c r="A139" s="41" t="s">
        <v>118</v>
      </c>
      <c r="B139" s="30" t="s">
        <v>36</v>
      </c>
      <c r="C139" t="str">
        <f>名前47人目</f>
        <v/>
      </c>
      <c r="D139" t="str">
        <f t="shared" si="2"/>
        <v/>
      </c>
    </row>
    <row r="140" spans="1:4">
      <c r="A140" s="41"/>
      <c r="B140" s="30" t="s">
        <v>35</v>
      </c>
      <c r="C140" t="str">
        <f>番号47人目</f>
        <v/>
      </c>
      <c r="D140" t="str">
        <f t="shared" si="2"/>
        <v/>
      </c>
    </row>
    <row r="141" spans="1:4">
      <c r="A141" s="41"/>
      <c r="B141" s="30" t="s">
        <v>35</v>
      </c>
      <c r="C141" t="str">
        <f>番号47人目</f>
        <v/>
      </c>
      <c r="D141" t="str">
        <f t="shared" si="2"/>
        <v/>
      </c>
    </row>
    <row r="142" spans="1:4">
      <c r="A142" s="41" t="s">
        <v>119</v>
      </c>
      <c r="B142" s="30" t="s">
        <v>36</v>
      </c>
      <c r="C142" t="str">
        <f>名前48人目</f>
        <v/>
      </c>
      <c r="D142" t="str">
        <f t="shared" si="2"/>
        <v/>
      </c>
    </row>
    <row r="143" spans="1:4">
      <c r="A143" s="41"/>
      <c r="B143" s="30" t="s">
        <v>35</v>
      </c>
      <c r="C143" t="str">
        <f>番号48人目</f>
        <v/>
      </c>
      <c r="D143" t="str">
        <f t="shared" si="2"/>
        <v/>
      </c>
    </row>
    <row r="144" spans="1:4">
      <c r="A144" s="41"/>
      <c r="B144" s="30" t="s">
        <v>35</v>
      </c>
      <c r="C144" t="str">
        <f>番号48人目</f>
        <v/>
      </c>
      <c r="D144" t="str">
        <f t="shared" si="2"/>
        <v/>
      </c>
    </row>
    <row r="145" spans="1:4">
      <c r="A145" s="41" t="s">
        <v>120</v>
      </c>
      <c r="B145" s="30" t="s">
        <v>36</v>
      </c>
      <c r="C145" t="str">
        <f>名前49人目</f>
        <v/>
      </c>
      <c r="D145" t="str">
        <f t="shared" si="2"/>
        <v/>
      </c>
    </row>
    <row r="146" spans="1:4">
      <c r="A146" s="41"/>
      <c r="B146" s="30" t="s">
        <v>35</v>
      </c>
      <c r="C146" t="str">
        <f>番号49人目</f>
        <v/>
      </c>
      <c r="D146" t="str">
        <f t="shared" si="2"/>
        <v/>
      </c>
    </row>
    <row r="147" spans="1:4">
      <c r="A147" s="41"/>
      <c r="B147" s="30" t="s">
        <v>35</v>
      </c>
      <c r="C147" t="str">
        <f>番号49人目</f>
        <v/>
      </c>
      <c r="D147" t="str">
        <f t="shared" si="2"/>
        <v/>
      </c>
    </row>
    <row r="148" spans="1:4">
      <c r="A148" s="41" t="s">
        <v>121</v>
      </c>
      <c r="B148" s="30" t="s">
        <v>36</v>
      </c>
      <c r="C148" t="str">
        <f>名前50人目</f>
        <v/>
      </c>
      <c r="D148" t="str">
        <f t="shared" si="2"/>
        <v/>
      </c>
    </row>
    <row r="149" spans="1:4">
      <c r="A149" s="41"/>
      <c r="B149" s="30" t="s">
        <v>35</v>
      </c>
      <c r="C149" t="str">
        <f>番号50人目</f>
        <v/>
      </c>
      <c r="D149" t="str">
        <f t="shared" si="2"/>
        <v/>
      </c>
    </row>
    <row r="150" spans="1:4">
      <c r="A150" s="41"/>
      <c r="B150" s="30" t="s">
        <v>35</v>
      </c>
      <c r="C150" t="str">
        <f>番号50人目</f>
        <v/>
      </c>
      <c r="D150" t="str">
        <f t="shared" si="2"/>
        <v/>
      </c>
    </row>
    <row r="151" spans="1:4">
      <c r="A151" s="41" t="s">
        <v>122</v>
      </c>
      <c r="B151" s="30" t="s">
        <v>36</v>
      </c>
      <c r="C151" t="str">
        <f>名前51人目</f>
        <v/>
      </c>
      <c r="D151" t="str">
        <f t="shared" si="2"/>
        <v/>
      </c>
    </row>
    <row r="152" spans="1:4">
      <c r="A152" s="41"/>
      <c r="B152" s="30" t="s">
        <v>35</v>
      </c>
      <c r="C152" t="str">
        <f>番号51人目</f>
        <v/>
      </c>
      <c r="D152" t="str">
        <f t="shared" si="2"/>
        <v/>
      </c>
    </row>
    <row r="153" spans="1:4">
      <c r="A153" s="41"/>
      <c r="B153" s="30" t="s">
        <v>35</v>
      </c>
      <c r="C153" t="str">
        <f>番号51人目</f>
        <v/>
      </c>
      <c r="D153" t="str">
        <f t="shared" si="2"/>
        <v/>
      </c>
    </row>
    <row r="154" spans="1:4">
      <c r="A154" s="41" t="s">
        <v>123</v>
      </c>
      <c r="B154" s="30" t="s">
        <v>36</v>
      </c>
      <c r="C154" t="str">
        <f>名前52人目</f>
        <v/>
      </c>
      <c r="D154" t="str">
        <f t="shared" si="2"/>
        <v/>
      </c>
    </row>
    <row r="155" spans="1:4">
      <c r="A155" s="41"/>
      <c r="B155" s="30" t="s">
        <v>35</v>
      </c>
      <c r="C155" t="str">
        <f>番号52人目</f>
        <v/>
      </c>
      <c r="D155" t="str">
        <f t="shared" si="2"/>
        <v/>
      </c>
    </row>
    <row r="156" spans="1:4">
      <c r="A156" s="41"/>
      <c r="B156" s="30" t="s">
        <v>35</v>
      </c>
      <c r="C156" t="str">
        <f>番号52人目</f>
        <v/>
      </c>
      <c r="D156" t="str">
        <f t="shared" si="2"/>
        <v/>
      </c>
    </row>
    <row r="157" spans="1:4">
      <c r="A157" s="41" t="s">
        <v>124</v>
      </c>
      <c r="B157" s="30" t="s">
        <v>36</v>
      </c>
      <c r="C157" t="str">
        <f>名前53人目</f>
        <v/>
      </c>
      <c r="D157" t="str">
        <f t="shared" si="2"/>
        <v/>
      </c>
    </row>
    <row r="158" spans="1:4">
      <c r="A158" s="41"/>
      <c r="B158" s="30" t="s">
        <v>35</v>
      </c>
      <c r="C158" t="str">
        <f>番号53人目</f>
        <v/>
      </c>
      <c r="D158" t="str">
        <f t="shared" si="2"/>
        <v/>
      </c>
    </row>
    <row r="159" spans="1:4">
      <c r="A159" s="41"/>
      <c r="B159" s="30" t="s">
        <v>35</v>
      </c>
      <c r="C159" t="str">
        <f>番号53人目</f>
        <v/>
      </c>
      <c r="D159" t="str">
        <f t="shared" si="2"/>
        <v/>
      </c>
    </row>
    <row r="160" spans="1:4">
      <c r="A160" s="41" t="s">
        <v>125</v>
      </c>
      <c r="B160" s="30" t="s">
        <v>36</v>
      </c>
      <c r="C160" t="str">
        <f>名前54人目</f>
        <v/>
      </c>
      <c r="D160" t="str">
        <f t="shared" si="2"/>
        <v/>
      </c>
    </row>
    <row r="161" spans="1:4">
      <c r="A161" s="41"/>
      <c r="B161" s="30" t="s">
        <v>35</v>
      </c>
      <c r="C161" t="str">
        <f>番号54人目</f>
        <v/>
      </c>
      <c r="D161" t="str">
        <f t="shared" si="2"/>
        <v/>
      </c>
    </row>
    <row r="162" spans="1:4">
      <c r="A162" s="41"/>
      <c r="B162" s="30" t="s">
        <v>35</v>
      </c>
      <c r="C162" t="str">
        <f>番号54人目</f>
        <v/>
      </c>
      <c r="D162" t="str">
        <f t="shared" si="2"/>
        <v/>
      </c>
    </row>
    <row r="163" spans="1:4">
      <c r="A163" s="41" t="s">
        <v>126</v>
      </c>
      <c r="B163" s="30" t="s">
        <v>36</v>
      </c>
      <c r="C163" t="str">
        <f>名前55人目</f>
        <v/>
      </c>
      <c r="D163" t="str">
        <f t="shared" si="2"/>
        <v/>
      </c>
    </row>
    <row r="164" spans="1:4">
      <c r="A164" s="41"/>
      <c r="B164" s="30" t="s">
        <v>35</v>
      </c>
      <c r="C164" t="str">
        <f>番号55人目</f>
        <v/>
      </c>
      <c r="D164" t="str">
        <f t="shared" si="2"/>
        <v/>
      </c>
    </row>
    <row r="165" spans="1:4">
      <c r="A165" s="41"/>
      <c r="B165" s="30" t="s">
        <v>35</v>
      </c>
      <c r="C165" t="str">
        <f>番号55人目</f>
        <v/>
      </c>
      <c r="D165" t="str">
        <f t="shared" si="2"/>
        <v/>
      </c>
    </row>
    <row r="166" spans="1:4">
      <c r="A166" s="41" t="s">
        <v>127</v>
      </c>
      <c r="B166" s="30" t="s">
        <v>36</v>
      </c>
      <c r="C166" t="str">
        <f>名前56人目</f>
        <v/>
      </c>
      <c r="D166" t="str">
        <f t="shared" si="2"/>
        <v/>
      </c>
    </row>
    <row r="167" spans="1:4">
      <c r="A167" s="41"/>
      <c r="B167" s="30" t="s">
        <v>35</v>
      </c>
      <c r="C167" t="str">
        <f>番号56人目</f>
        <v/>
      </c>
      <c r="D167" t="str">
        <f t="shared" si="2"/>
        <v/>
      </c>
    </row>
    <row r="168" spans="1:4">
      <c r="A168" s="41"/>
      <c r="B168" s="30" t="s">
        <v>35</v>
      </c>
      <c r="C168" t="str">
        <f>番号56人目</f>
        <v/>
      </c>
      <c r="D168" t="str">
        <f t="shared" si="2"/>
        <v/>
      </c>
    </row>
    <row r="169" spans="1:4">
      <c r="A169" s="41" t="s">
        <v>128</v>
      </c>
      <c r="B169" s="30" t="s">
        <v>36</v>
      </c>
      <c r="C169" t="str">
        <f>名前57人目</f>
        <v/>
      </c>
      <c r="D169" t="str">
        <f t="shared" si="2"/>
        <v/>
      </c>
    </row>
    <row r="170" spans="1:4">
      <c r="A170" s="41"/>
      <c r="B170" s="30" t="s">
        <v>35</v>
      </c>
      <c r="C170" t="str">
        <f>番号57人目</f>
        <v/>
      </c>
      <c r="D170" t="str">
        <f t="shared" si="2"/>
        <v/>
      </c>
    </row>
    <row r="171" spans="1:4">
      <c r="A171" s="41"/>
      <c r="B171" s="30" t="s">
        <v>35</v>
      </c>
      <c r="C171" t="str">
        <f>番号57人目</f>
        <v/>
      </c>
      <c r="D171" t="str">
        <f t="shared" si="2"/>
        <v/>
      </c>
    </row>
    <row r="172" spans="1:4">
      <c r="A172" s="41" t="s">
        <v>129</v>
      </c>
      <c r="B172" s="30" t="s">
        <v>36</v>
      </c>
      <c r="C172" t="str">
        <f>名前58人目</f>
        <v/>
      </c>
      <c r="D172" t="str">
        <f t="shared" si="2"/>
        <v/>
      </c>
    </row>
    <row r="173" spans="1:4">
      <c r="A173" s="41"/>
      <c r="B173" s="30" t="s">
        <v>35</v>
      </c>
      <c r="C173" t="str">
        <f>番号58人目</f>
        <v/>
      </c>
      <c r="D173" t="str">
        <f t="shared" si="2"/>
        <v/>
      </c>
    </row>
    <row r="174" spans="1:4">
      <c r="A174" s="41"/>
      <c r="B174" s="30" t="s">
        <v>35</v>
      </c>
      <c r="C174" t="str">
        <f>番号58人目</f>
        <v/>
      </c>
      <c r="D174" t="str">
        <f t="shared" si="2"/>
        <v/>
      </c>
    </row>
    <row r="175" spans="1:4">
      <c r="A175" s="41" t="s">
        <v>130</v>
      </c>
      <c r="B175" s="30" t="s">
        <v>36</v>
      </c>
      <c r="C175" t="str">
        <f>名前59人目</f>
        <v/>
      </c>
      <c r="D175" t="str">
        <f t="shared" si="2"/>
        <v/>
      </c>
    </row>
    <row r="176" spans="1:4">
      <c r="A176" s="41"/>
      <c r="B176" s="30" t="s">
        <v>35</v>
      </c>
      <c r="C176" t="str">
        <f>番号59人目</f>
        <v/>
      </c>
      <c r="D176" t="str">
        <f t="shared" si="2"/>
        <v/>
      </c>
    </row>
    <row r="177" spans="1:4">
      <c r="A177" s="41"/>
      <c r="B177" s="30" t="s">
        <v>35</v>
      </c>
      <c r="C177" t="str">
        <f>番号59人目</f>
        <v/>
      </c>
      <c r="D177" t="str">
        <f t="shared" si="2"/>
        <v/>
      </c>
    </row>
    <row r="178" spans="1:4">
      <c r="A178" s="41" t="s">
        <v>131</v>
      </c>
      <c r="B178" s="30" t="s">
        <v>36</v>
      </c>
      <c r="C178" t="str">
        <f>名前60人目</f>
        <v/>
      </c>
      <c r="D178" t="str">
        <f t="shared" si="2"/>
        <v/>
      </c>
    </row>
    <row r="179" spans="1:4">
      <c r="A179" s="41"/>
      <c r="B179" s="30" t="s">
        <v>35</v>
      </c>
      <c r="C179" t="str">
        <f>番号60人目</f>
        <v/>
      </c>
      <c r="D179" t="str">
        <f t="shared" si="2"/>
        <v/>
      </c>
    </row>
    <row r="180" spans="1:4">
      <c r="A180" s="41"/>
      <c r="B180" s="30" t="s">
        <v>35</v>
      </c>
      <c r="C180" t="str">
        <f>番号60人目</f>
        <v/>
      </c>
      <c r="D180" t="str">
        <f t="shared" si="2"/>
        <v/>
      </c>
    </row>
  </sheetData>
  <mergeCells count="60">
    <mergeCell ref="A175:A177"/>
    <mergeCell ref="A178:A180"/>
    <mergeCell ref="A160:A162"/>
    <mergeCell ref="A163:A165"/>
    <mergeCell ref="A166:A168"/>
    <mergeCell ref="A169:A171"/>
    <mergeCell ref="A172:A174"/>
    <mergeCell ref="A145:A147"/>
    <mergeCell ref="A148:A150"/>
    <mergeCell ref="A151:A153"/>
    <mergeCell ref="A154:A156"/>
    <mergeCell ref="A157:A159"/>
    <mergeCell ref="A130:A132"/>
    <mergeCell ref="A133:A135"/>
    <mergeCell ref="A136:A138"/>
    <mergeCell ref="A139:A141"/>
    <mergeCell ref="A142:A144"/>
    <mergeCell ref="A115:A117"/>
    <mergeCell ref="A118:A120"/>
    <mergeCell ref="A121:A123"/>
    <mergeCell ref="A124:A126"/>
    <mergeCell ref="A127:A129"/>
    <mergeCell ref="A100:A102"/>
    <mergeCell ref="A103:A105"/>
    <mergeCell ref="A106:A108"/>
    <mergeCell ref="A109:A111"/>
    <mergeCell ref="A112:A114"/>
    <mergeCell ref="A91:A93"/>
    <mergeCell ref="A94:A96"/>
    <mergeCell ref="A97:A99"/>
    <mergeCell ref="A88:A90"/>
    <mergeCell ref="A73:A75"/>
    <mergeCell ref="A76:A78"/>
    <mergeCell ref="A79:A81"/>
    <mergeCell ref="A82:A84"/>
    <mergeCell ref="A1:A3"/>
    <mergeCell ref="A46:A48"/>
    <mergeCell ref="A4:A6"/>
    <mergeCell ref="A49:A51"/>
    <mergeCell ref="A7:A9"/>
    <mergeCell ref="A10:A12"/>
    <mergeCell ref="A13:A15"/>
    <mergeCell ref="A16:A18"/>
    <mergeCell ref="A19:A21"/>
    <mergeCell ref="A22:A24"/>
    <mergeCell ref="A43:A45"/>
    <mergeCell ref="A25:A27"/>
    <mergeCell ref="A28:A30"/>
    <mergeCell ref="A31:A33"/>
    <mergeCell ref="A34:A36"/>
    <mergeCell ref="A37:A39"/>
    <mergeCell ref="A40:A42"/>
    <mergeCell ref="A85:A87"/>
    <mergeCell ref="A58:A60"/>
    <mergeCell ref="A64:A66"/>
    <mergeCell ref="A67:A69"/>
    <mergeCell ref="A61:A63"/>
    <mergeCell ref="A55:A57"/>
    <mergeCell ref="A52:A54"/>
    <mergeCell ref="A70:A72"/>
  </mergeCells>
  <phoneticPr fontId="1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0BA1F-19E7-434F-90A5-385E16B32AED}">
  <dimension ref="A1:M240"/>
  <sheetViews>
    <sheetView zoomScaleNormal="100" workbookViewId="0">
      <selection sqref="A1:A8"/>
    </sheetView>
  </sheetViews>
  <sheetFormatPr defaultRowHeight="18.75"/>
  <cols>
    <col min="1" max="2" width="9" style="49"/>
    <col min="3" max="3" width="29.5" style="49" customWidth="1"/>
    <col min="6" max="6" width="29.5" customWidth="1"/>
  </cols>
  <sheetData>
    <row r="1" spans="1:13">
      <c r="A1" s="54" t="s">
        <v>0</v>
      </c>
      <c r="B1" s="55" t="s">
        <v>35</v>
      </c>
      <c r="C1" s="49" t="str">
        <f>番号01人目</f>
        <v/>
      </c>
      <c r="D1" t="str">
        <f>IF($L$1=FALSE,"",IF(AND($L$1=TRUE,B1="名前"),DBCS(C1),C1))</f>
        <v/>
      </c>
      <c r="L1" s="56" t="b">
        <v>0</v>
      </c>
      <c r="M1" s="57" t="s">
        <v>132</v>
      </c>
    </row>
    <row r="2" spans="1:13">
      <c r="A2" s="54"/>
      <c r="B2" s="55" t="s">
        <v>35</v>
      </c>
      <c r="C2" s="49" t="str">
        <f>番号01人目</f>
        <v/>
      </c>
      <c r="D2" t="str">
        <f t="shared" ref="D2:D65" si="0">IF($L$1=FALSE,"",IF(AND($L$1=TRUE,B2="名前"),DBCS(C2),C2))</f>
        <v/>
      </c>
    </row>
    <row r="3" spans="1:13">
      <c r="A3" s="54"/>
      <c r="B3" s="55" t="s">
        <v>36</v>
      </c>
      <c r="C3" s="49" t="str">
        <f>名前01人目</f>
        <v/>
      </c>
      <c r="D3" t="str">
        <f t="shared" si="0"/>
        <v/>
      </c>
    </row>
    <row r="4" spans="1:13">
      <c r="A4" s="54"/>
      <c r="B4" s="55" t="s">
        <v>35</v>
      </c>
      <c r="C4" s="49" t="str">
        <f>番号01人目</f>
        <v/>
      </c>
      <c r="D4" t="str">
        <f t="shared" si="0"/>
        <v/>
      </c>
    </row>
    <row r="5" spans="1:13">
      <c r="A5" s="54" t="s">
        <v>1</v>
      </c>
      <c r="B5" s="55" t="s">
        <v>35</v>
      </c>
      <c r="C5" s="49" t="str">
        <f>番号02人目</f>
        <v/>
      </c>
      <c r="D5" t="str">
        <f t="shared" si="0"/>
        <v/>
      </c>
    </row>
    <row r="6" spans="1:13">
      <c r="A6" s="54"/>
      <c r="B6" s="55" t="s">
        <v>35</v>
      </c>
      <c r="C6" s="49" t="str">
        <f>番号02人目</f>
        <v/>
      </c>
      <c r="D6" t="str">
        <f t="shared" si="0"/>
        <v/>
      </c>
    </row>
    <row r="7" spans="1:13">
      <c r="A7" s="54"/>
      <c r="B7" s="55" t="s">
        <v>36</v>
      </c>
      <c r="C7" s="49" t="str">
        <f>名前02人目</f>
        <v/>
      </c>
      <c r="D7" t="str">
        <f t="shared" si="0"/>
        <v/>
      </c>
    </row>
    <row r="8" spans="1:13">
      <c r="A8" s="54"/>
      <c r="B8" s="55" t="s">
        <v>35</v>
      </c>
      <c r="C8" s="49" t="str">
        <f>番号02人目</f>
        <v/>
      </c>
      <c r="D8" t="str">
        <f t="shared" si="0"/>
        <v/>
      </c>
    </row>
    <row r="9" spans="1:13">
      <c r="A9" s="54" t="s">
        <v>2</v>
      </c>
      <c r="B9" s="55" t="s">
        <v>35</v>
      </c>
      <c r="C9" s="49" t="str">
        <f>番号03人目</f>
        <v/>
      </c>
      <c r="D9" t="str">
        <f t="shared" si="0"/>
        <v/>
      </c>
    </row>
    <row r="10" spans="1:13">
      <c r="A10" s="54"/>
      <c r="B10" s="55" t="s">
        <v>35</v>
      </c>
      <c r="C10" s="49" t="str">
        <f>番号03人目</f>
        <v/>
      </c>
      <c r="D10" t="str">
        <f t="shared" si="0"/>
        <v/>
      </c>
    </row>
    <row r="11" spans="1:13">
      <c r="A11" s="54"/>
      <c r="B11" s="55" t="s">
        <v>36</v>
      </c>
      <c r="C11" s="49" t="str">
        <f>名前03人目</f>
        <v/>
      </c>
      <c r="D11" t="str">
        <f t="shared" si="0"/>
        <v/>
      </c>
    </row>
    <row r="12" spans="1:13">
      <c r="A12" s="54"/>
      <c r="B12" s="55" t="s">
        <v>35</v>
      </c>
      <c r="C12" s="49" t="str">
        <f>番号03人目</f>
        <v/>
      </c>
      <c r="D12" t="str">
        <f t="shared" si="0"/>
        <v/>
      </c>
    </row>
    <row r="13" spans="1:13">
      <c r="A13" s="54" t="s">
        <v>3</v>
      </c>
      <c r="B13" s="55" t="s">
        <v>35</v>
      </c>
      <c r="C13" s="49" t="str">
        <f>番号04人目</f>
        <v/>
      </c>
      <c r="D13" t="str">
        <f t="shared" si="0"/>
        <v/>
      </c>
    </row>
    <row r="14" spans="1:13">
      <c r="A14" s="54"/>
      <c r="B14" s="55" t="s">
        <v>35</v>
      </c>
      <c r="C14" s="49" t="str">
        <f>番号04人目</f>
        <v/>
      </c>
      <c r="D14" t="str">
        <f t="shared" si="0"/>
        <v/>
      </c>
    </row>
    <row r="15" spans="1:13">
      <c r="A15" s="54"/>
      <c r="B15" s="55" t="s">
        <v>36</v>
      </c>
      <c r="C15" s="49" t="str">
        <f>名前04人目</f>
        <v/>
      </c>
      <c r="D15" t="str">
        <f t="shared" si="0"/>
        <v/>
      </c>
    </row>
    <row r="16" spans="1:13">
      <c r="A16" s="54"/>
      <c r="B16" s="55" t="s">
        <v>35</v>
      </c>
      <c r="C16" s="49" t="str">
        <f>番号04人目</f>
        <v/>
      </c>
      <c r="D16" t="str">
        <f t="shared" si="0"/>
        <v/>
      </c>
    </row>
    <row r="17" spans="1:4">
      <c r="A17" s="54" t="s">
        <v>4</v>
      </c>
      <c r="B17" s="55" t="s">
        <v>35</v>
      </c>
      <c r="C17" s="49" t="str">
        <f>番号05人目</f>
        <v/>
      </c>
      <c r="D17" t="str">
        <f t="shared" si="0"/>
        <v/>
      </c>
    </row>
    <row r="18" spans="1:4">
      <c r="A18" s="54"/>
      <c r="B18" s="55" t="s">
        <v>35</v>
      </c>
      <c r="C18" s="49" t="str">
        <f>番号05人目</f>
        <v/>
      </c>
      <c r="D18" t="str">
        <f t="shared" si="0"/>
        <v/>
      </c>
    </row>
    <row r="19" spans="1:4">
      <c r="A19" s="54"/>
      <c r="B19" s="55" t="s">
        <v>36</v>
      </c>
      <c r="C19" s="49" t="str">
        <f>名前05人目</f>
        <v/>
      </c>
      <c r="D19" t="str">
        <f t="shared" si="0"/>
        <v/>
      </c>
    </row>
    <row r="20" spans="1:4">
      <c r="A20" s="54"/>
      <c r="B20" s="55" t="s">
        <v>35</v>
      </c>
      <c r="C20" s="49" t="str">
        <f>番号05人目</f>
        <v/>
      </c>
      <c r="D20" t="str">
        <f t="shared" si="0"/>
        <v/>
      </c>
    </row>
    <row r="21" spans="1:4">
      <c r="A21" s="54" t="s">
        <v>5</v>
      </c>
      <c r="B21" s="55" t="s">
        <v>35</v>
      </c>
      <c r="C21" s="49" t="str">
        <f>番号06人目</f>
        <v/>
      </c>
      <c r="D21" t="str">
        <f t="shared" si="0"/>
        <v/>
      </c>
    </row>
    <row r="22" spans="1:4">
      <c r="A22" s="54"/>
      <c r="B22" s="55" t="s">
        <v>35</v>
      </c>
      <c r="C22" s="49" t="str">
        <f>番号06人目</f>
        <v/>
      </c>
      <c r="D22" t="str">
        <f t="shared" si="0"/>
        <v/>
      </c>
    </row>
    <row r="23" spans="1:4">
      <c r="A23" s="54"/>
      <c r="B23" s="55" t="s">
        <v>36</v>
      </c>
      <c r="C23" s="49" t="str">
        <f>名前06人目</f>
        <v/>
      </c>
      <c r="D23" t="str">
        <f t="shared" si="0"/>
        <v/>
      </c>
    </row>
    <row r="24" spans="1:4">
      <c r="A24" s="54"/>
      <c r="B24" s="55" t="s">
        <v>35</v>
      </c>
      <c r="C24" s="49" t="str">
        <f>番号06人目</f>
        <v/>
      </c>
      <c r="D24" t="str">
        <f t="shared" si="0"/>
        <v/>
      </c>
    </row>
    <row r="25" spans="1:4">
      <c r="A25" s="54" t="s">
        <v>6</v>
      </c>
      <c r="B25" s="55" t="s">
        <v>35</v>
      </c>
      <c r="C25" s="49" t="str">
        <f>番号07人目</f>
        <v/>
      </c>
      <c r="D25" t="str">
        <f t="shared" si="0"/>
        <v/>
      </c>
    </row>
    <row r="26" spans="1:4">
      <c r="A26" s="54"/>
      <c r="B26" s="55" t="s">
        <v>35</v>
      </c>
      <c r="C26" s="49" t="str">
        <f>番号07人目</f>
        <v/>
      </c>
      <c r="D26" t="str">
        <f t="shared" si="0"/>
        <v/>
      </c>
    </row>
    <row r="27" spans="1:4">
      <c r="A27" s="54"/>
      <c r="B27" s="55" t="s">
        <v>36</v>
      </c>
      <c r="C27" s="49" t="str">
        <f>名前07人目</f>
        <v/>
      </c>
      <c r="D27" t="str">
        <f t="shared" si="0"/>
        <v/>
      </c>
    </row>
    <row r="28" spans="1:4">
      <c r="A28" s="54"/>
      <c r="B28" s="55" t="s">
        <v>35</v>
      </c>
      <c r="C28" s="49" t="str">
        <f>番号07人目</f>
        <v/>
      </c>
      <c r="D28" t="str">
        <f t="shared" si="0"/>
        <v/>
      </c>
    </row>
    <row r="29" spans="1:4">
      <c r="A29" s="54" t="s">
        <v>7</v>
      </c>
      <c r="B29" s="55" t="s">
        <v>35</v>
      </c>
      <c r="C29" s="49" t="str">
        <f>番号08人目</f>
        <v/>
      </c>
      <c r="D29" t="str">
        <f t="shared" si="0"/>
        <v/>
      </c>
    </row>
    <row r="30" spans="1:4">
      <c r="A30" s="54"/>
      <c r="B30" s="55" t="s">
        <v>35</v>
      </c>
      <c r="C30" s="49" t="str">
        <f>番号08人目</f>
        <v/>
      </c>
      <c r="D30" t="str">
        <f t="shared" si="0"/>
        <v/>
      </c>
    </row>
    <row r="31" spans="1:4">
      <c r="A31" s="54"/>
      <c r="B31" s="55" t="s">
        <v>36</v>
      </c>
      <c r="C31" s="49" t="str">
        <f>名前08人目</f>
        <v/>
      </c>
      <c r="D31" t="str">
        <f t="shared" si="0"/>
        <v/>
      </c>
    </row>
    <row r="32" spans="1:4">
      <c r="A32" s="54"/>
      <c r="B32" s="55" t="s">
        <v>35</v>
      </c>
      <c r="C32" s="49" t="str">
        <f>番号08人目</f>
        <v/>
      </c>
      <c r="D32" t="str">
        <f t="shared" si="0"/>
        <v/>
      </c>
    </row>
    <row r="33" spans="1:4">
      <c r="A33" s="54" t="s">
        <v>8</v>
      </c>
      <c r="B33" s="55" t="s">
        <v>35</v>
      </c>
      <c r="C33" s="49" t="str">
        <f>番号09人目</f>
        <v/>
      </c>
      <c r="D33" t="str">
        <f t="shared" si="0"/>
        <v/>
      </c>
    </row>
    <row r="34" spans="1:4">
      <c r="A34" s="54"/>
      <c r="B34" s="55" t="s">
        <v>35</v>
      </c>
      <c r="C34" s="49" t="str">
        <f>番号09人目</f>
        <v/>
      </c>
      <c r="D34" t="str">
        <f t="shared" si="0"/>
        <v/>
      </c>
    </row>
    <row r="35" spans="1:4">
      <c r="A35" s="54"/>
      <c r="B35" s="55" t="s">
        <v>36</v>
      </c>
      <c r="C35" s="49" t="str">
        <f>名前09人目</f>
        <v/>
      </c>
      <c r="D35" t="str">
        <f t="shared" si="0"/>
        <v/>
      </c>
    </row>
    <row r="36" spans="1:4">
      <c r="A36" s="54"/>
      <c r="B36" s="55" t="s">
        <v>35</v>
      </c>
      <c r="C36" s="49" t="str">
        <f>番号09人目</f>
        <v/>
      </c>
      <c r="D36" t="str">
        <f t="shared" si="0"/>
        <v/>
      </c>
    </row>
    <row r="37" spans="1:4">
      <c r="A37" s="54" t="s">
        <v>9</v>
      </c>
      <c r="B37" s="55" t="s">
        <v>35</v>
      </c>
      <c r="C37" s="49" t="str">
        <f>番号10人目</f>
        <v/>
      </c>
      <c r="D37" t="str">
        <f t="shared" si="0"/>
        <v/>
      </c>
    </row>
    <row r="38" spans="1:4">
      <c r="A38" s="54"/>
      <c r="B38" s="55" t="s">
        <v>35</v>
      </c>
      <c r="C38" s="49" t="str">
        <f>番号10人目</f>
        <v/>
      </c>
      <c r="D38" t="str">
        <f t="shared" si="0"/>
        <v/>
      </c>
    </row>
    <row r="39" spans="1:4">
      <c r="A39" s="54"/>
      <c r="B39" s="55" t="s">
        <v>36</v>
      </c>
      <c r="C39" s="49" t="str">
        <f>名前10人目</f>
        <v/>
      </c>
      <c r="D39" t="str">
        <f t="shared" si="0"/>
        <v/>
      </c>
    </row>
    <row r="40" spans="1:4">
      <c r="A40" s="54"/>
      <c r="B40" s="55" t="s">
        <v>35</v>
      </c>
      <c r="C40" s="49" t="str">
        <f>番号10人目</f>
        <v/>
      </c>
      <c r="D40" t="str">
        <f t="shared" si="0"/>
        <v/>
      </c>
    </row>
    <row r="41" spans="1:4">
      <c r="A41" s="54" t="s">
        <v>10</v>
      </c>
      <c r="B41" s="55" t="s">
        <v>35</v>
      </c>
      <c r="C41" s="49" t="str">
        <f>番号11人目</f>
        <v/>
      </c>
      <c r="D41" t="str">
        <f t="shared" si="0"/>
        <v/>
      </c>
    </row>
    <row r="42" spans="1:4">
      <c r="A42" s="54"/>
      <c r="B42" s="55" t="s">
        <v>35</v>
      </c>
      <c r="C42" s="49" t="str">
        <f>番号11人目</f>
        <v/>
      </c>
      <c r="D42" t="str">
        <f t="shared" si="0"/>
        <v/>
      </c>
    </row>
    <row r="43" spans="1:4">
      <c r="A43" s="54"/>
      <c r="B43" s="55" t="s">
        <v>36</v>
      </c>
      <c r="C43" s="49" t="str">
        <f>名前11人目</f>
        <v/>
      </c>
      <c r="D43" t="str">
        <f t="shared" si="0"/>
        <v/>
      </c>
    </row>
    <row r="44" spans="1:4">
      <c r="A44" s="54"/>
      <c r="B44" s="55" t="s">
        <v>35</v>
      </c>
      <c r="C44" s="49" t="str">
        <f>番号11人目</f>
        <v/>
      </c>
      <c r="D44" t="str">
        <f t="shared" si="0"/>
        <v/>
      </c>
    </row>
    <row r="45" spans="1:4">
      <c r="A45" s="54" t="s">
        <v>11</v>
      </c>
      <c r="B45" s="55" t="s">
        <v>35</v>
      </c>
      <c r="C45" s="49" t="str">
        <f>番号12人目</f>
        <v/>
      </c>
      <c r="D45" t="str">
        <f t="shared" si="0"/>
        <v/>
      </c>
    </row>
    <row r="46" spans="1:4">
      <c r="A46" s="54"/>
      <c r="B46" s="55" t="s">
        <v>35</v>
      </c>
      <c r="C46" s="49" t="str">
        <f>番号12人目</f>
        <v/>
      </c>
      <c r="D46" t="str">
        <f t="shared" si="0"/>
        <v/>
      </c>
    </row>
    <row r="47" spans="1:4">
      <c r="A47" s="54"/>
      <c r="B47" s="55" t="s">
        <v>36</v>
      </c>
      <c r="C47" s="49" t="str">
        <f>名前12人目</f>
        <v/>
      </c>
      <c r="D47" t="str">
        <f t="shared" si="0"/>
        <v/>
      </c>
    </row>
    <row r="48" spans="1:4">
      <c r="A48" s="54"/>
      <c r="B48" s="55" t="s">
        <v>35</v>
      </c>
      <c r="C48" s="49" t="str">
        <f>番号12人目</f>
        <v/>
      </c>
      <c r="D48" t="str">
        <f t="shared" si="0"/>
        <v/>
      </c>
    </row>
    <row r="49" spans="1:4">
      <c r="A49" s="54" t="s">
        <v>12</v>
      </c>
      <c r="B49" s="55" t="s">
        <v>35</v>
      </c>
      <c r="C49" s="49" t="str">
        <f>番号13人目</f>
        <v/>
      </c>
      <c r="D49" t="str">
        <f t="shared" si="0"/>
        <v/>
      </c>
    </row>
    <row r="50" spans="1:4">
      <c r="A50" s="54"/>
      <c r="B50" s="55" t="s">
        <v>35</v>
      </c>
      <c r="C50" s="49" t="str">
        <f>番号13人目</f>
        <v/>
      </c>
      <c r="D50" t="str">
        <f t="shared" si="0"/>
        <v/>
      </c>
    </row>
    <row r="51" spans="1:4">
      <c r="A51" s="54"/>
      <c r="B51" s="55" t="s">
        <v>36</v>
      </c>
      <c r="C51" s="49" t="str">
        <f>名前13人目</f>
        <v/>
      </c>
      <c r="D51" t="str">
        <f t="shared" si="0"/>
        <v/>
      </c>
    </row>
    <row r="52" spans="1:4">
      <c r="A52" s="54"/>
      <c r="B52" s="55" t="s">
        <v>35</v>
      </c>
      <c r="C52" s="49" t="str">
        <f>番号13人目</f>
        <v/>
      </c>
      <c r="D52" t="str">
        <f t="shared" si="0"/>
        <v/>
      </c>
    </row>
    <row r="53" spans="1:4">
      <c r="A53" s="54" t="s">
        <v>13</v>
      </c>
      <c r="B53" s="55" t="s">
        <v>35</v>
      </c>
      <c r="C53" s="49" t="str">
        <f>番号14人目</f>
        <v/>
      </c>
      <c r="D53" t="str">
        <f t="shared" si="0"/>
        <v/>
      </c>
    </row>
    <row r="54" spans="1:4">
      <c r="A54" s="54"/>
      <c r="B54" s="55" t="s">
        <v>35</v>
      </c>
      <c r="C54" s="49" t="str">
        <f>番号14人目</f>
        <v/>
      </c>
      <c r="D54" t="str">
        <f t="shared" si="0"/>
        <v/>
      </c>
    </row>
    <row r="55" spans="1:4">
      <c r="A55" s="54"/>
      <c r="B55" s="55" t="s">
        <v>36</v>
      </c>
      <c r="C55" s="49" t="str">
        <f>名前14人目</f>
        <v/>
      </c>
      <c r="D55" t="str">
        <f t="shared" si="0"/>
        <v/>
      </c>
    </row>
    <row r="56" spans="1:4">
      <c r="A56" s="54"/>
      <c r="B56" s="55" t="s">
        <v>35</v>
      </c>
      <c r="C56" s="49" t="str">
        <f>番号14人目</f>
        <v/>
      </c>
      <c r="D56" t="str">
        <f t="shared" si="0"/>
        <v/>
      </c>
    </row>
    <row r="57" spans="1:4">
      <c r="A57" s="54" t="s">
        <v>14</v>
      </c>
      <c r="B57" s="55" t="s">
        <v>35</v>
      </c>
      <c r="C57" s="49" t="str">
        <f>番号15人目</f>
        <v/>
      </c>
      <c r="D57" t="str">
        <f t="shared" si="0"/>
        <v/>
      </c>
    </row>
    <row r="58" spans="1:4">
      <c r="A58" s="54"/>
      <c r="B58" s="55" t="s">
        <v>35</v>
      </c>
      <c r="C58" s="49" t="str">
        <f>番号15人目</f>
        <v/>
      </c>
      <c r="D58" t="str">
        <f t="shared" si="0"/>
        <v/>
      </c>
    </row>
    <row r="59" spans="1:4">
      <c r="A59" s="54"/>
      <c r="B59" s="55" t="s">
        <v>36</v>
      </c>
      <c r="C59" s="49" t="str">
        <f>名前15人目</f>
        <v/>
      </c>
      <c r="D59" t="str">
        <f t="shared" si="0"/>
        <v/>
      </c>
    </row>
    <row r="60" spans="1:4">
      <c r="A60" s="54"/>
      <c r="B60" s="55" t="s">
        <v>35</v>
      </c>
      <c r="C60" s="49" t="str">
        <f>番号15人目</f>
        <v/>
      </c>
      <c r="D60" t="str">
        <f t="shared" si="0"/>
        <v/>
      </c>
    </row>
    <row r="61" spans="1:4">
      <c r="A61" s="54" t="s">
        <v>15</v>
      </c>
      <c r="B61" s="55" t="s">
        <v>35</v>
      </c>
      <c r="C61" s="49" t="str">
        <f>番号16人目</f>
        <v/>
      </c>
      <c r="D61" t="str">
        <f t="shared" si="0"/>
        <v/>
      </c>
    </row>
    <row r="62" spans="1:4">
      <c r="A62" s="54"/>
      <c r="B62" s="55" t="s">
        <v>35</v>
      </c>
      <c r="C62" s="49" t="str">
        <f>番号16人目</f>
        <v/>
      </c>
      <c r="D62" t="str">
        <f t="shared" si="0"/>
        <v/>
      </c>
    </row>
    <row r="63" spans="1:4">
      <c r="A63" s="54"/>
      <c r="B63" s="55" t="s">
        <v>36</v>
      </c>
      <c r="C63" s="49" t="str">
        <f>名前16人目</f>
        <v/>
      </c>
      <c r="D63" t="str">
        <f t="shared" si="0"/>
        <v/>
      </c>
    </row>
    <row r="64" spans="1:4">
      <c r="A64" s="54"/>
      <c r="B64" s="55" t="s">
        <v>35</v>
      </c>
      <c r="C64" s="49" t="str">
        <f>番号16人目</f>
        <v/>
      </c>
      <c r="D64" t="str">
        <f t="shared" si="0"/>
        <v/>
      </c>
    </row>
    <row r="65" spans="1:4">
      <c r="A65" s="54" t="s">
        <v>16</v>
      </c>
      <c r="B65" s="55" t="s">
        <v>35</v>
      </c>
      <c r="C65" s="49" t="str">
        <f>番号17人目</f>
        <v/>
      </c>
      <c r="D65" t="str">
        <f t="shared" si="0"/>
        <v/>
      </c>
    </row>
    <row r="66" spans="1:4">
      <c r="A66" s="54"/>
      <c r="B66" s="55" t="s">
        <v>35</v>
      </c>
      <c r="C66" s="49" t="str">
        <f>番号17人目</f>
        <v/>
      </c>
      <c r="D66" t="str">
        <f t="shared" ref="D66:D129" si="1">IF($L$1=FALSE,"",IF(AND($L$1=TRUE,B66="名前"),DBCS(C66),C66))</f>
        <v/>
      </c>
    </row>
    <row r="67" spans="1:4">
      <c r="A67" s="54"/>
      <c r="B67" s="55" t="s">
        <v>36</v>
      </c>
      <c r="C67" s="49" t="str">
        <f>名前17人目</f>
        <v/>
      </c>
      <c r="D67" t="str">
        <f t="shared" si="1"/>
        <v/>
      </c>
    </row>
    <row r="68" spans="1:4">
      <c r="A68" s="54"/>
      <c r="B68" s="55" t="s">
        <v>35</v>
      </c>
      <c r="C68" s="49" t="str">
        <f>番号17人目</f>
        <v/>
      </c>
      <c r="D68" t="str">
        <f t="shared" si="1"/>
        <v/>
      </c>
    </row>
    <row r="69" spans="1:4">
      <c r="A69" s="54" t="s">
        <v>17</v>
      </c>
      <c r="B69" s="55" t="s">
        <v>35</v>
      </c>
      <c r="C69" s="49" t="str">
        <f>番号18人目</f>
        <v/>
      </c>
      <c r="D69" t="str">
        <f t="shared" si="1"/>
        <v/>
      </c>
    </row>
    <row r="70" spans="1:4">
      <c r="A70" s="54"/>
      <c r="B70" s="55" t="s">
        <v>35</v>
      </c>
      <c r="C70" s="49" t="str">
        <f>番号18人目</f>
        <v/>
      </c>
      <c r="D70" t="str">
        <f t="shared" si="1"/>
        <v/>
      </c>
    </row>
    <row r="71" spans="1:4">
      <c r="A71" s="54"/>
      <c r="B71" s="55" t="s">
        <v>36</v>
      </c>
      <c r="C71" s="49" t="str">
        <f>名前18人目</f>
        <v/>
      </c>
      <c r="D71" t="str">
        <f t="shared" si="1"/>
        <v/>
      </c>
    </row>
    <row r="72" spans="1:4">
      <c r="A72" s="54"/>
      <c r="B72" s="55" t="s">
        <v>35</v>
      </c>
      <c r="C72" s="49" t="str">
        <f>番号18人目</f>
        <v/>
      </c>
      <c r="D72" t="str">
        <f t="shared" si="1"/>
        <v/>
      </c>
    </row>
    <row r="73" spans="1:4">
      <c r="A73" s="54" t="s">
        <v>18</v>
      </c>
      <c r="B73" s="55" t="s">
        <v>35</v>
      </c>
      <c r="C73" s="49" t="str">
        <f>番号19人目</f>
        <v/>
      </c>
      <c r="D73" t="str">
        <f t="shared" si="1"/>
        <v/>
      </c>
    </row>
    <row r="74" spans="1:4">
      <c r="A74" s="54"/>
      <c r="B74" s="55" t="s">
        <v>35</v>
      </c>
      <c r="C74" s="49" t="str">
        <f>番号19人目</f>
        <v/>
      </c>
      <c r="D74" t="str">
        <f t="shared" si="1"/>
        <v/>
      </c>
    </row>
    <row r="75" spans="1:4">
      <c r="A75" s="54"/>
      <c r="B75" s="55" t="s">
        <v>36</v>
      </c>
      <c r="C75" s="49" t="str">
        <f>名前19人目</f>
        <v/>
      </c>
      <c r="D75" t="str">
        <f t="shared" si="1"/>
        <v/>
      </c>
    </row>
    <row r="76" spans="1:4">
      <c r="A76" s="54"/>
      <c r="B76" s="55" t="s">
        <v>35</v>
      </c>
      <c r="C76" s="49" t="str">
        <f>番号19人目</f>
        <v/>
      </c>
      <c r="D76" t="str">
        <f t="shared" si="1"/>
        <v/>
      </c>
    </row>
    <row r="77" spans="1:4">
      <c r="A77" s="54" t="s">
        <v>19</v>
      </c>
      <c r="B77" s="55" t="s">
        <v>35</v>
      </c>
      <c r="C77" s="49" t="str">
        <f>番号20人目</f>
        <v/>
      </c>
      <c r="D77" t="str">
        <f t="shared" si="1"/>
        <v/>
      </c>
    </row>
    <row r="78" spans="1:4">
      <c r="A78" s="54"/>
      <c r="B78" s="55" t="s">
        <v>35</v>
      </c>
      <c r="C78" s="49" t="str">
        <f>番号20人目</f>
        <v/>
      </c>
      <c r="D78" t="str">
        <f t="shared" si="1"/>
        <v/>
      </c>
    </row>
    <row r="79" spans="1:4">
      <c r="A79" s="54"/>
      <c r="B79" s="55" t="s">
        <v>36</v>
      </c>
      <c r="C79" s="49" t="str">
        <f>名前20人目</f>
        <v/>
      </c>
      <c r="D79" t="str">
        <f t="shared" si="1"/>
        <v/>
      </c>
    </row>
    <row r="80" spans="1:4">
      <c r="A80" s="54"/>
      <c r="B80" s="55" t="s">
        <v>35</v>
      </c>
      <c r="C80" s="49" t="str">
        <f>番号20人目</f>
        <v/>
      </c>
      <c r="D80" t="str">
        <f t="shared" si="1"/>
        <v/>
      </c>
    </row>
    <row r="81" spans="1:4">
      <c r="A81" s="54" t="s">
        <v>20</v>
      </c>
      <c r="B81" s="55" t="s">
        <v>35</v>
      </c>
      <c r="C81" s="49" t="str">
        <f>番号21人目</f>
        <v/>
      </c>
      <c r="D81" t="str">
        <f t="shared" si="1"/>
        <v/>
      </c>
    </row>
    <row r="82" spans="1:4">
      <c r="A82" s="54"/>
      <c r="B82" s="55" t="s">
        <v>35</v>
      </c>
      <c r="C82" s="49" t="str">
        <f>番号21人目</f>
        <v/>
      </c>
      <c r="D82" t="str">
        <f t="shared" si="1"/>
        <v/>
      </c>
    </row>
    <row r="83" spans="1:4">
      <c r="A83" s="54"/>
      <c r="B83" s="55" t="s">
        <v>36</v>
      </c>
      <c r="C83" s="49" t="str">
        <f>名前21人目</f>
        <v/>
      </c>
      <c r="D83" t="str">
        <f t="shared" si="1"/>
        <v/>
      </c>
    </row>
    <row r="84" spans="1:4">
      <c r="A84" s="54"/>
      <c r="B84" s="55" t="s">
        <v>35</v>
      </c>
      <c r="C84" s="49" t="str">
        <f>番号21人目</f>
        <v/>
      </c>
      <c r="D84" t="str">
        <f t="shared" si="1"/>
        <v/>
      </c>
    </row>
    <row r="85" spans="1:4">
      <c r="A85" s="54" t="s">
        <v>21</v>
      </c>
      <c r="B85" s="55" t="s">
        <v>35</v>
      </c>
      <c r="C85" s="49" t="str">
        <f>番号22人目</f>
        <v/>
      </c>
      <c r="D85" t="str">
        <f t="shared" si="1"/>
        <v/>
      </c>
    </row>
    <row r="86" spans="1:4">
      <c r="A86" s="54"/>
      <c r="B86" s="55" t="s">
        <v>35</v>
      </c>
      <c r="C86" s="49" t="str">
        <f>番号22人目</f>
        <v/>
      </c>
      <c r="D86" t="str">
        <f t="shared" si="1"/>
        <v/>
      </c>
    </row>
    <row r="87" spans="1:4">
      <c r="A87" s="54"/>
      <c r="B87" s="55" t="s">
        <v>36</v>
      </c>
      <c r="C87" s="49" t="str">
        <f>名前22人目</f>
        <v/>
      </c>
      <c r="D87" t="str">
        <f t="shared" si="1"/>
        <v/>
      </c>
    </row>
    <row r="88" spans="1:4">
      <c r="A88" s="54"/>
      <c r="B88" s="55" t="s">
        <v>35</v>
      </c>
      <c r="C88" s="49" t="str">
        <f>番号22人目</f>
        <v/>
      </c>
      <c r="D88" t="str">
        <f t="shared" si="1"/>
        <v/>
      </c>
    </row>
    <row r="89" spans="1:4">
      <c r="A89" s="54" t="s">
        <v>22</v>
      </c>
      <c r="B89" s="55" t="s">
        <v>35</v>
      </c>
      <c r="C89" s="49" t="str">
        <f>番号23人目</f>
        <v/>
      </c>
      <c r="D89" t="str">
        <f t="shared" si="1"/>
        <v/>
      </c>
    </row>
    <row r="90" spans="1:4">
      <c r="A90" s="54"/>
      <c r="B90" s="55" t="s">
        <v>35</v>
      </c>
      <c r="C90" s="49" t="str">
        <f>番号23人目</f>
        <v/>
      </c>
      <c r="D90" t="str">
        <f t="shared" si="1"/>
        <v/>
      </c>
    </row>
    <row r="91" spans="1:4">
      <c r="A91" s="54"/>
      <c r="B91" s="55" t="s">
        <v>36</v>
      </c>
      <c r="C91" s="49" t="str">
        <f>名前23人目</f>
        <v/>
      </c>
      <c r="D91" t="str">
        <f t="shared" si="1"/>
        <v/>
      </c>
    </row>
    <row r="92" spans="1:4">
      <c r="A92" s="54"/>
      <c r="B92" s="55" t="s">
        <v>35</v>
      </c>
      <c r="C92" s="49" t="str">
        <f>番号23人目</f>
        <v/>
      </c>
      <c r="D92" t="str">
        <f t="shared" si="1"/>
        <v/>
      </c>
    </row>
    <row r="93" spans="1:4">
      <c r="A93" s="54" t="s">
        <v>23</v>
      </c>
      <c r="B93" s="55" t="s">
        <v>35</v>
      </c>
      <c r="C93" s="49" t="str">
        <f>番号24人目</f>
        <v/>
      </c>
      <c r="D93" t="str">
        <f t="shared" si="1"/>
        <v/>
      </c>
    </row>
    <row r="94" spans="1:4">
      <c r="A94" s="54"/>
      <c r="B94" s="55" t="s">
        <v>35</v>
      </c>
      <c r="C94" s="49" t="str">
        <f>番号24人目</f>
        <v/>
      </c>
      <c r="D94" t="str">
        <f t="shared" si="1"/>
        <v/>
      </c>
    </row>
    <row r="95" spans="1:4">
      <c r="A95" s="54"/>
      <c r="B95" s="55" t="s">
        <v>36</v>
      </c>
      <c r="C95" s="49" t="str">
        <f>名前24人目</f>
        <v/>
      </c>
      <c r="D95" t="str">
        <f t="shared" si="1"/>
        <v/>
      </c>
    </row>
    <row r="96" spans="1:4">
      <c r="A96" s="54"/>
      <c r="B96" s="55" t="s">
        <v>35</v>
      </c>
      <c r="C96" s="49" t="str">
        <f>番号24人目</f>
        <v/>
      </c>
      <c r="D96" t="str">
        <f t="shared" si="1"/>
        <v/>
      </c>
    </row>
    <row r="97" spans="1:4">
      <c r="A97" s="54" t="s">
        <v>24</v>
      </c>
      <c r="B97" s="55" t="s">
        <v>35</v>
      </c>
      <c r="C97" s="49" t="str">
        <f>番号25人目</f>
        <v/>
      </c>
      <c r="D97" t="str">
        <f t="shared" si="1"/>
        <v/>
      </c>
    </row>
    <row r="98" spans="1:4">
      <c r="A98" s="54"/>
      <c r="B98" s="55" t="s">
        <v>35</v>
      </c>
      <c r="C98" s="49" t="str">
        <f>番号25人目</f>
        <v/>
      </c>
      <c r="D98" t="str">
        <f t="shared" si="1"/>
        <v/>
      </c>
    </row>
    <row r="99" spans="1:4">
      <c r="A99" s="54"/>
      <c r="B99" s="55" t="s">
        <v>36</v>
      </c>
      <c r="C99" s="49" t="str">
        <f>名前25人目</f>
        <v/>
      </c>
      <c r="D99" t="str">
        <f t="shared" si="1"/>
        <v/>
      </c>
    </row>
    <row r="100" spans="1:4">
      <c r="A100" s="54"/>
      <c r="B100" s="55" t="s">
        <v>35</v>
      </c>
      <c r="C100" s="49" t="str">
        <f>番号25人目</f>
        <v/>
      </c>
      <c r="D100" t="str">
        <f t="shared" si="1"/>
        <v/>
      </c>
    </row>
    <row r="101" spans="1:4">
      <c r="A101" s="54" t="s">
        <v>25</v>
      </c>
      <c r="B101" s="55" t="s">
        <v>35</v>
      </c>
      <c r="C101" s="49" t="str">
        <f>番号26人目</f>
        <v/>
      </c>
      <c r="D101" t="str">
        <f t="shared" si="1"/>
        <v/>
      </c>
    </row>
    <row r="102" spans="1:4">
      <c r="A102" s="54"/>
      <c r="B102" s="55" t="s">
        <v>35</v>
      </c>
      <c r="C102" s="49" t="str">
        <f>番号26人目</f>
        <v/>
      </c>
      <c r="D102" t="str">
        <f t="shared" si="1"/>
        <v/>
      </c>
    </row>
    <row r="103" spans="1:4">
      <c r="A103" s="54"/>
      <c r="B103" s="55" t="s">
        <v>36</v>
      </c>
      <c r="C103" s="49" t="str">
        <f>名前26人目</f>
        <v/>
      </c>
      <c r="D103" t="str">
        <f t="shared" si="1"/>
        <v/>
      </c>
    </row>
    <row r="104" spans="1:4">
      <c r="A104" s="54"/>
      <c r="B104" s="55" t="s">
        <v>35</v>
      </c>
      <c r="C104" s="49" t="str">
        <f>番号26人目</f>
        <v/>
      </c>
      <c r="D104" t="str">
        <f t="shared" si="1"/>
        <v/>
      </c>
    </row>
    <row r="105" spans="1:4">
      <c r="A105" s="54" t="s">
        <v>26</v>
      </c>
      <c r="B105" s="55" t="s">
        <v>35</v>
      </c>
      <c r="C105" s="49" t="str">
        <f>番号27人目</f>
        <v/>
      </c>
      <c r="D105" t="str">
        <f t="shared" si="1"/>
        <v/>
      </c>
    </row>
    <row r="106" spans="1:4">
      <c r="A106" s="54"/>
      <c r="B106" s="55" t="s">
        <v>35</v>
      </c>
      <c r="C106" s="49" t="str">
        <f>番号27人目</f>
        <v/>
      </c>
      <c r="D106" t="str">
        <f t="shared" si="1"/>
        <v/>
      </c>
    </row>
    <row r="107" spans="1:4">
      <c r="A107" s="54"/>
      <c r="B107" s="55" t="s">
        <v>36</v>
      </c>
      <c r="C107" s="49" t="str">
        <f>名前27人目</f>
        <v/>
      </c>
      <c r="D107" t="str">
        <f t="shared" si="1"/>
        <v/>
      </c>
    </row>
    <row r="108" spans="1:4">
      <c r="A108" s="54"/>
      <c r="B108" s="55" t="s">
        <v>35</v>
      </c>
      <c r="C108" s="49" t="str">
        <f>番号27人目</f>
        <v/>
      </c>
      <c r="D108" t="str">
        <f t="shared" si="1"/>
        <v/>
      </c>
    </row>
    <row r="109" spans="1:4">
      <c r="A109" s="54" t="s">
        <v>27</v>
      </c>
      <c r="B109" s="55" t="s">
        <v>35</v>
      </c>
      <c r="C109" s="49" t="str">
        <f>番号28人目</f>
        <v/>
      </c>
      <c r="D109" t="str">
        <f t="shared" si="1"/>
        <v/>
      </c>
    </row>
    <row r="110" spans="1:4">
      <c r="A110" s="54"/>
      <c r="B110" s="55" t="s">
        <v>35</v>
      </c>
      <c r="C110" s="49" t="str">
        <f>番号28人目</f>
        <v/>
      </c>
      <c r="D110" t="str">
        <f t="shared" si="1"/>
        <v/>
      </c>
    </row>
    <row r="111" spans="1:4">
      <c r="A111" s="54"/>
      <c r="B111" s="55" t="s">
        <v>36</v>
      </c>
      <c r="C111" s="49" t="str">
        <f>名前28人目</f>
        <v/>
      </c>
      <c r="D111" t="str">
        <f t="shared" si="1"/>
        <v/>
      </c>
    </row>
    <row r="112" spans="1:4">
      <c r="A112" s="54"/>
      <c r="B112" s="55" t="s">
        <v>35</v>
      </c>
      <c r="C112" s="49" t="str">
        <f>番号28人目</f>
        <v/>
      </c>
      <c r="D112" t="str">
        <f t="shared" si="1"/>
        <v/>
      </c>
    </row>
    <row r="113" spans="1:4">
      <c r="A113" s="54" t="s">
        <v>28</v>
      </c>
      <c r="B113" s="55" t="s">
        <v>35</v>
      </c>
      <c r="C113" s="49" t="str">
        <f>番号29人目</f>
        <v/>
      </c>
      <c r="D113" t="str">
        <f t="shared" si="1"/>
        <v/>
      </c>
    </row>
    <row r="114" spans="1:4">
      <c r="A114" s="54"/>
      <c r="B114" s="55" t="s">
        <v>35</v>
      </c>
      <c r="C114" s="49" t="str">
        <f>番号29人目</f>
        <v/>
      </c>
      <c r="D114" t="str">
        <f t="shared" si="1"/>
        <v/>
      </c>
    </row>
    <row r="115" spans="1:4">
      <c r="A115" s="54"/>
      <c r="B115" s="55" t="s">
        <v>36</v>
      </c>
      <c r="C115" s="49" t="str">
        <f>名前29人目</f>
        <v/>
      </c>
      <c r="D115" t="str">
        <f t="shared" si="1"/>
        <v/>
      </c>
    </row>
    <row r="116" spans="1:4">
      <c r="A116" s="54"/>
      <c r="B116" s="55" t="s">
        <v>35</v>
      </c>
      <c r="C116" s="49" t="str">
        <f>番号29人目</f>
        <v/>
      </c>
      <c r="D116" t="str">
        <f t="shared" si="1"/>
        <v/>
      </c>
    </row>
    <row r="117" spans="1:4">
      <c r="A117" s="54" t="s">
        <v>29</v>
      </c>
      <c r="B117" s="55" t="s">
        <v>35</v>
      </c>
      <c r="C117" s="49" t="str">
        <f>番号30人目</f>
        <v/>
      </c>
      <c r="D117" t="str">
        <f t="shared" si="1"/>
        <v/>
      </c>
    </row>
    <row r="118" spans="1:4">
      <c r="A118" s="54"/>
      <c r="B118" s="55" t="s">
        <v>35</v>
      </c>
      <c r="C118" s="49" t="str">
        <f>番号30人目</f>
        <v/>
      </c>
      <c r="D118" t="str">
        <f t="shared" si="1"/>
        <v/>
      </c>
    </row>
    <row r="119" spans="1:4">
      <c r="A119" s="54"/>
      <c r="B119" s="55" t="s">
        <v>36</v>
      </c>
      <c r="C119" s="49" t="str">
        <f>名前30人目</f>
        <v/>
      </c>
      <c r="D119" t="str">
        <f t="shared" si="1"/>
        <v/>
      </c>
    </row>
    <row r="120" spans="1:4">
      <c r="A120" s="54"/>
      <c r="B120" s="55" t="s">
        <v>35</v>
      </c>
      <c r="C120" s="49" t="str">
        <f>番号30人目</f>
        <v/>
      </c>
      <c r="D120" t="str">
        <f t="shared" si="1"/>
        <v/>
      </c>
    </row>
    <row r="121" spans="1:4">
      <c r="A121" s="54" t="s">
        <v>102</v>
      </c>
      <c r="B121" s="55" t="s">
        <v>35</v>
      </c>
      <c r="C121" s="49" t="str">
        <f>番号31人目</f>
        <v/>
      </c>
      <c r="D121" t="str">
        <f t="shared" si="1"/>
        <v/>
      </c>
    </row>
    <row r="122" spans="1:4">
      <c r="A122" s="54"/>
      <c r="B122" s="55" t="s">
        <v>35</v>
      </c>
      <c r="C122" s="49" t="str">
        <f>番号31人目</f>
        <v/>
      </c>
      <c r="D122" t="str">
        <f t="shared" si="1"/>
        <v/>
      </c>
    </row>
    <row r="123" spans="1:4">
      <c r="A123" s="54"/>
      <c r="B123" s="55" t="s">
        <v>36</v>
      </c>
      <c r="C123" s="49" t="str">
        <f>名前31人目</f>
        <v/>
      </c>
      <c r="D123" t="str">
        <f t="shared" si="1"/>
        <v/>
      </c>
    </row>
    <row r="124" spans="1:4">
      <c r="A124" s="54"/>
      <c r="B124" s="55" t="s">
        <v>35</v>
      </c>
      <c r="C124" s="49" t="str">
        <f>番号31人目</f>
        <v/>
      </c>
      <c r="D124" t="str">
        <f t="shared" si="1"/>
        <v/>
      </c>
    </row>
    <row r="125" spans="1:4">
      <c r="A125" s="54" t="s">
        <v>103</v>
      </c>
      <c r="B125" s="55" t="s">
        <v>35</v>
      </c>
      <c r="C125" s="49" t="str">
        <f>番号32人目</f>
        <v/>
      </c>
      <c r="D125" t="str">
        <f t="shared" si="1"/>
        <v/>
      </c>
    </row>
    <row r="126" spans="1:4">
      <c r="A126" s="54"/>
      <c r="B126" s="55" t="s">
        <v>35</v>
      </c>
      <c r="C126" s="49" t="str">
        <f>番号32人目</f>
        <v/>
      </c>
      <c r="D126" t="str">
        <f t="shared" si="1"/>
        <v/>
      </c>
    </row>
    <row r="127" spans="1:4">
      <c r="A127" s="54"/>
      <c r="B127" s="55" t="s">
        <v>36</v>
      </c>
      <c r="C127" s="49" t="str">
        <f>名前32人目</f>
        <v/>
      </c>
      <c r="D127" t="str">
        <f t="shared" si="1"/>
        <v/>
      </c>
    </row>
    <row r="128" spans="1:4">
      <c r="A128" s="54"/>
      <c r="B128" s="55" t="s">
        <v>35</v>
      </c>
      <c r="C128" s="49" t="str">
        <f>番号32人目</f>
        <v/>
      </c>
      <c r="D128" t="str">
        <f t="shared" si="1"/>
        <v/>
      </c>
    </row>
    <row r="129" spans="1:4">
      <c r="A129" s="54" t="s">
        <v>104</v>
      </c>
      <c r="B129" s="55" t="s">
        <v>35</v>
      </c>
      <c r="C129" s="49" t="str">
        <f>番号33人目</f>
        <v/>
      </c>
      <c r="D129" t="str">
        <f t="shared" si="1"/>
        <v/>
      </c>
    </row>
    <row r="130" spans="1:4">
      <c r="A130" s="54"/>
      <c r="B130" s="55" t="s">
        <v>35</v>
      </c>
      <c r="C130" s="49" t="str">
        <f>番号33人目</f>
        <v/>
      </c>
      <c r="D130" t="str">
        <f t="shared" ref="D130:D193" si="2">IF($L$1=FALSE,"",IF(AND($L$1=TRUE,B130="名前"),DBCS(C130),C130))</f>
        <v/>
      </c>
    </row>
    <row r="131" spans="1:4">
      <c r="A131" s="54"/>
      <c r="B131" s="55" t="s">
        <v>36</v>
      </c>
      <c r="C131" s="49" t="str">
        <f>名前33人目</f>
        <v/>
      </c>
      <c r="D131" t="str">
        <f t="shared" si="2"/>
        <v/>
      </c>
    </row>
    <row r="132" spans="1:4">
      <c r="A132" s="54"/>
      <c r="B132" s="55" t="s">
        <v>35</v>
      </c>
      <c r="C132" s="49" t="str">
        <f>番号33人目</f>
        <v/>
      </c>
      <c r="D132" t="str">
        <f t="shared" si="2"/>
        <v/>
      </c>
    </row>
    <row r="133" spans="1:4">
      <c r="A133" s="54" t="s">
        <v>105</v>
      </c>
      <c r="B133" s="55" t="s">
        <v>35</v>
      </c>
      <c r="C133" s="49" t="str">
        <f>番号34人目</f>
        <v/>
      </c>
      <c r="D133" t="str">
        <f t="shared" si="2"/>
        <v/>
      </c>
    </row>
    <row r="134" spans="1:4">
      <c r="A134" s="54"/>
      <c r="B134" s="55" t="s">
        <v>35</v>
      </c>
      <c r="C134" s="49" t="str">
        <f>番号34人目</f>
        <v/>
      </c>
      <c r="D134" t="str">
        <f t="shared" si="2"/>
        <v/>
      </c>
    </row>
    <row r="135" spans="1:4">
      <c r="A135" s="54"/>
      <c r="B135" s="55" t="s">
        <v>36</v>
      </c>
      <c r="C135" s="49" t="str">
        <f>名前34人目</f>
        <v/>
      </c>
      <c r="D135" t="str">
        <f t="shared" si="2"/>
        <v/>
      </c>
    </row>
    <row r="136" spans="1:4">
      <c r="A136" s="54"/>
      <c r="B136" s="55" t="s">
        <v>35</v>
      </c>
      <c r="C136" s="49" t="str">
        <f>番号34人目</f>
        <v/>
      </c>
      <c r="D136" t="str">
        <f t="shared" si="2"/>
        <v/>
      </c>
    </row>
    <row r="137" spans="1:4">
      <c r="A137" s="54" t="s">
        <v>106</v>
      </c>
      <c r="B137" s="55" t="s">
        <v>35</v>
      </c>
      <c r="C137" s="49" t="str">
        <f>番号35人目</f>
        <v/>
      </c>
      <c r="D137" t="str">
        <f t="shared" si="2"/>
        <v/>
      </c>
    </row>
    <row r="138" spans="1:4">
      <c r="A138" s="54"/>
      <c r="B138" s="55" t="s">
        <v>35</v>
      </c>
      <c r="C138" s="49" t="str">
        <f>番号35人目</f>
        <v/>
      </c>
      <c r="D138" t="str">
        <f t="shared" si="2"/>
        <v/>
      </c>
    </row>
    <row r="139" spans="1:4">
      <c r="A139" s="54"/>
      <c r="B139" s="55" t="s">
        <v>36</v>
      </c>
      <c r="C139" s="49" t="str">
        <f>名前35人目</f>
        <v/>
      </c>
      <c r="D139" t="str">
        <f t="shared" si="2"/>
        <v/>
      </c>
    </row>
    <row r="140" spans="1:4">
      <c r="A140" s="54"/>
      <c r="B140" s="55" t="s">
        <v>35</v>
      </c>
      <c r="C140" s="49" t="str">
        <f>番号35人目</f>
        <v/>
      </c>
      <c r="D140" t="str">
        <f t="shared" si="2"/>
        <v/>
      </c>
    </row>
    <row r="141" spans="1:4">
      <c r="A141" s="54" t="s">
        <v>107</v>
      </c>
      <c r="B141" s="55" t="s">
        <v>35</v>
      </c>
      <c r="C141" s="49" t="str">
        <f>番号36人目</f>
        <v/>
      </c>
      <c r="D141" t="str">
        <f t="shared" si="2"/>
        <v/>
      </c>
    </row>
    <row r="142" spans="1:4">
      <c r="A142" s="54"/>
      <c r="B142" s="55" t="s">
        <v>35</v>
      </c>
      <c r="C142" s="49" t="str">
        <f>番号36人目</f>
        <v/>
      </c>
      <c r="D142" t="str">
        <f t="shared" si="2"/>
        <v/>
      </c>
    </row>
    <row r="143" spans="1:4">
      <c r="A143" s="54"/>
      <c r="B143" s="55" t="s">
        <v>36</v>
      </c>
      <c r="C143" s="49" t="str">
        <f>名前36人目</f>
        <v/>
      </c>
      <c r="D143" t="str">
        <f t="shared" si="2"/>
        <v/>
      </c>
    </row>
    <row r="144" spans="1:4">
      <c r="A144" s="54"/>
      <c r="B144" s="55" t="s">
        <v>35</v>
      </c>
      <c r="C144" s="49" t="str">
        <f>番号36人目</f>
        <v/>
      </c>
      <c r="D144" t="str">
        <f t="shared" si="2"/>
        <v/>
      </c>
    </row>
    <row r="145" spans="1:4">
      <c r="A145" s="54" t="s">
        <v>108</v>
      </c>
      <c r="B145" s="55" t="s">
        <v>35</v>
      </c>
      <c r="C145" s="49" t="str">
        <f>番号37人目</f>
        <v/>
      </c>
      <c r="D145" t="str">
        <f t="shared" si="2"/>
        <v/>
      </c>
    </row>
    <row r="146" spans="1:4">
      <c r="A146" s="54"/>
      <c r="B146" s="55" t="s">
        <v>35</v>
      </c>
      <c r="C146" s="49" t="str">
        <f>番号37人目</f>
        <v/>
      </c>
      <c r="D146" t="str">
        <f t="shared" si="2"/>
        <v/>
      </c>
    </row>
    <row r="147" spans="1:4">
      <c r="A147" s="54"/>
      <c r="B147" s="55" t="s">
        <v>36</v>
      </c>
      <c r="C147" s="49" t="str">
        <f>名前37人目</f>
        <v/>
      </c>
      <c r="D147" t="str">
        <f t="shared" si="2"/>
        <v/>
      </c>
    </row>
    <row r="148" spans="1:4">
      <c r="A148" s="54"/>
      <c r="B148" s="55" t="s">
        <v>35</v>
      </c>
      <c r="C148" s="49" t="str">
        <f>番号37人目</f>
        <v/>
      </c>
      <c r="D148" t="str">
        <f t="shared" si="2"/>
        <v/>
      </c>
    </row>
    <row r="149" spans="1:4">
      <c r="A149" s="54" t="s">
        <v>109</v>
      </c>
      <c r="B149" s="55" t="s">
        <v>35</v>
      </c>
      <c r="C149" s="49" t="str">
        <f>番号38人目</f>
        <v/>
      </c>
      <c r="D149" t="str">
        <f t="shared" si="2"/>
        <v/>
      </c>
    </row>
    <row r="150" spans="1:4">
      <c r="A150" s="54"/>
      <c r="B150" s="55" t="s">
        <v>35</v>
      </c>
      <c r="C150" s="49" t="str">
        <f>番号38人目</f>
        <v/>
      </c>
      <c r="D150" t="str">
        <f t="shared" si="2"/>
        <v/>
      </c>
    </row>
    <row r="151" spans="1:4">
      <c r="A151" s="54"/>
      <c r="B151" s="55" t="s">
        <v>36</v>
      </c>
      <c r="C151" s="49" t="str">
        <f>名前38人目</f>
        <v/>
      </c>
      <c r="D151" t="str">
        <f t="shared" si="2"/>
        <v/>
      </c>
    </row>
    <row r="152" spans="1:4">
      <c r="A152" s="54"/>
      <c r="B152" s="55" t="s">
        <v>35</v>
      </c>
      <c r="C152" s="49" t="str">
        <f>番号38人目</f>
        <v/>
      </c>
      <c r="D152" t="str">
        <f t="shared" si="2"/>
        <v/>
      </c>
    </row>
    <row r="153" spans="1:4">
      <c r="A153" s="54" t="s">
        <v>110</v>
      </c>
      <c r="B153" s="55" t="s">
        <v>35</v>
      </c>
      <c r="C153" s="49" t="str">
        <f>番号39人目</f>
        <v/>
      </c>
      <c r="D153" t="str">
        <f t="shared" si="2"/>
        <v/>
      </c>
    </row>
    <row r="154" spans="1:4">
      <c r="A154" s="54"/>
      <c r="B154" s="55" t="s">
        <v>35</v>
      </c>
      <c r="C154" s="49" t="str">
        <f>番号39人目</f>
        <v/>
      </c>
      <c r="D154" t="str">
        <f t="shared" si="2"/>
        <v/>
      </c>
    </row>
    <row r="155" spans="1:4">
      <c r="A155" s="54"/>
      <c r="B155" s="55" t="s">
        <v>36</v>
      </c>
      <c r="C155" s="49" t="str">
        <f>名前39人目</f>
        <v/>
      </c>
      <c r="D155" t="str">
        <f t="shared" si="2"/>
        <v/>
      </c>
    </row>
    <row r="156" spans="1:4">
      <c r="A156" s="54"/>
      <c r="B156" s="55" t="s">
        <v>35</v>
      </c>
      <c r="C156" s="49" t="str">
        <f>番号39人目</f>
        <v/>
      </c>
      <c r="D156" t="str">
        <f t="shared" si="2"/>
        <v/>
      </c>
    </row>
    <row r="157" spans="1:4">
      <c r="A157" s="54" t="s">
        <v>111</v>
      </c>
      <c r="B157" s="55" t="s">
        <v>35</v>
      </c>
      <c r="C157" s="49" t="str">
        <f>番号40人目</f>
        <v/>
      </c>
      <c r="D157" t="str">
        <f t="shared" si="2"/>
        <v/>
      </c>
    </row>
    <row r="158" spans="1:4">
      <c r="A158" s="54"/>
      <c r="B158" s="55" t="s">
        <v>35</v>
      </c>
      <c r="C158" s="49" t="str">
        <f>番号40人目</f>
        <v/>
      </c>
      <c r="D158" t="str">
        <f t="shared" si="2"/>
        <v/>
      </c>
    </row>
    <row r="159" spans="1:4">
      <c r="A159" s="54"/>
      <c r="B159" s="55" t="s">
        <v>36</v>
      </c>
      <c r="C159" s="49" t="str">
        <f>名前40人目</f>
        <v/>
      </c>
      <c r="D159" t="str">
        <f t="shared" si="2"/>
        <v/>
      </c>
    </row>
    <row r="160" spans="1:4">
      <c r="A160" s="54"/>
      <c r="B160" s="55" t="s">
        <v>35</v>
      </c>
      <c r="C160" s="49" t="str">
        <f>番号40人目</f>
        <v/>
      </c>
      <c r="D160" t="str">
        <f t="shared" si="2"/>
        <v/>
      </c>
    </row>
    <row r="161" spans="1:4">
      <c r="A161" s="54" t="s">
        <v>112</v>
      </c>
      <c r="B161" s="55" t="s">
        <v>35</v>
      </c>
      <c r="C161" s="49" t="str">
        <f>番号41人目</f>
        <v/>
      </c>
      <c r="D161" t="str">
        <f t="shared" si="2"/>
        <v/>
      </c>
    </row>
    <row r="162" spans="1:4">
      <c r="A162" s="54"/>
      <c r="B162" s="55" t="s">
        <v>35</v>
      </c>
      <c r="C162" s="49" t="str">
        <f>番号41人目</f>
        <v/>
      </c>
      <c r="D162" t="str">
        <f t="shared" si="2"/>
        <v/>
      </c>
    </row>
    <row r="163" spans="1:4">
      <c r="A163" s="54"/>
      <c r="B163" s="55" t="s">
        <v>36</v>
      </c>
      <c r="C163" s="49" t="str">
        <f>名前41人目</f>
        <v/>
      </c>
      <c r="D163" t="str">
        <f t="shared" si="2"/>
        <v/>
      </c>
    </row>
    <row r="164" spans="1:4">
      <c r="A164" s="54"/>
      <c r="B164" s="55" t="s">
        <v>35</v>
      </c>
      <c r="C164" s="49" t="str">
        <f>番号41人目</f>
        <v/>
      </c>
      <c r="D164" t="str">
        <f t="shared" si="2"/>
        <v/>
      </c>
    </row>
    <row r="165" spans="1:4">
      <c r="A165" s="54" t="s">
        <v>113</v>
      </c>
      <c r="B165" s="55" t="s">
        <v>35</v>
      </c>
      <c r="C165" s="49" t="str">
        <f>番号42人目</f>
        <v/>
      </c>
      <c r="D165" t="str">
        <f t="shared" si="2"/>
        <v/>
      </c>
    </row>
    <row r="166" spans="1:4">
      <c r="A166" s="54"/>
      <c r="B166" s="55" t="s">
        <v>35</v>
      </c>
      <c r="C166" s="49" t="str">
        <f>番号42人目</f>
        <v/>
      </c>
      <c r="D166" t="str">
        <f t="shared" si="2"/>
        <v/>
      </c>
    </row>
    <row r="167" spans="1:4">
      <c r="A167" s="54"/>
      <c r="B167" s="55" t="s">
        <v>36</v>
      </c>
      <c r="C167" s="49" t="str">
        <f>名前42人目</f>
        <v/>
      </c>
      <c r="D167" t="str">
        <f t="shared" si="2"/>
        <v/>
      </c>
    </row>
    <row r="168" spans="1:4">
      <c r="A168" s="54"/>
      <c r="B168" s="55" t="s">
        <v>35</v>
      </c>
      <c r="C168" s="49" t="str">
        <f>番号42人目</f>
        <v/>
      </c>
      <c r="D168" t="str">
        <f t="shared" si="2"/>
        <v/>
      </c>
    </row>
    <row r="169" spans="1:4">
      <c r="A169" s="54" t="s">
        <v>114</v>
      </c>
      <c r="B169" s="55" t="s">
        <v>35</v>
      </c>
      <c r="C169" s="49" t="str">
        <f>番号43人目</f>
        <v/>
      </c>
      <c r="D169" t="str">
        <f t="shared" si="2"/>
        <v/>
      </c>
    </row>
    <row r="170" spans="1:4">
      <c r="A170" s="54"/>
      <c r="B170" s="55" t="s">
        <v>35</v>
      </c>
      <c r="C170" s="49" t="str">
        <f>番号43人目</f>
        <v/>
      </c>
      <c r="D170" t="str">
        <f t="shared" si="2"/>
        <v/>
      </c>
    </row>
    <row r="171" spans="1:4">
      <c r="A171" s="54"/>
      <c r="B171" s="55" t="s">
        <v>36</v>
      </c>
      <c r="C171" s="49" t="str">
        <f>名前43人目</f>
        <v/>
      </c>
      <c r="D171" t="str">
        <f t="shared" si="2"/>
        <v/>
      </c>
    </row>
    <row r="172" spans="1:4">
      <c r="A172" s="54"/>
      <c r="B172" s="55" t="s">
        <v>35</v>
      </c>
      <c r="C172" s="49" t="str">
        <f>番号43人目</f>
        <v/>
      </c>
      <c r="D172" t="str">
        <f t="shared" si="2"/>
        <v/>
      </c>
    </row>
    <row r="173" spans="1:4">
      <c r="A173" s="54" t="s">
        <v>115</v>
      </c>
      <c r="B173" s="55" t="s">
        <v>35</v>
      </c>
      <c r="C173" s="49" t="str">
        <f>番号44人目</f>
        <v/>
      </c>
      <c r="D173" t="str">
        <f t="shared" si="2"/>
        <v/>
      </c>
    </row>
    <row r="174" spans="1:4">
      <c r="A174" s="54"/>
      <c r="B174" s="55" t="s">
        <v>35</v>
      </c>
      <c r="C174" s="49" t="str">
        <f>番号44人目</f>
        <v/>
      </c>
      <c r="D174" t="str">
        <f t="shared" si="2"/>
        <v/>
      </c>
    </row>
    <row r="175" spans="1:4">
      <c r="A175" s="54"/>
      <c r="B175" s="55" t="s">
        <v>36</v>
      </c>
      <c r="C175" s="49" t="str">
        <f>名前44人目</f>
        <v/>
      </c>
      <c r="D175" t="str">
        <f t="shared" si="2"/>
        <v/>
      </c>
    </row>
    <row r="176" spans="1:4">
      <c r="A176" s="54"/>
      <c r="B176" s="55" t="s">
        <v>35</v>
      </c>
      <c r="C176" s="49" t="str">
        <f>番号44人目</f>
        <v/>
      </c>
      <c r="D176" t="str">
        <f t="shared" si="2"/>
        <v/>
      </c>
    </row>
    <row r="177" spans="1:4">
      <c r="A177" s="54" t="s">
        <v>116</v>
      </c>
      <c r="B177" s="55" t="s">
        <v>35</v>
      </c>
      <c r="C177" s="49" t="str">
        <f>番号45人目</f>
        <v/>
      </c>
      <c r="D177" t="str">
        <f t="shared" si="2"/>
        <v/>
      </c>
    </row>
    <row r="178" spans="1:4">
      <c r="A178" s="54"/>
      <c r="B178" s="55" t="s">
        <v>35</v>
      </c>
      <c r="C178" s="49" t="str">
        <f>番号45人目</f>
        <v/>
      </c>
      <c r="D178" t="str">
        <f t="shared" si="2"/>
        <v/>
      </c>
    </row>
    <row r="179" spans="1:4">
      <c r="A179" s="54"/>
      <c r="B179" s="55" t="s">
        <v>36</v>
      </c>
      <c r="C179" s="49" t="str">
        <f>名前45人目</f>
        <v/>
      </c>
      <c r="D179" t="str">
        <f t="shared" si="2"/>
        <v/>
      </c>
    </row>
    <row r="180" spans="1:4">
      <c r="A180" s="54"/>
      <c r="B180" s="55" t="s">
        <v>35</v>
      </c>
      <c r="C180" s="49" t="str">
        <f>番号45人目</f>
        <v/>
      </c>
      <c r="D180" t="str">
        <f t="shared" si="2"/>
        <v/>
      </c>
    </row>
    <row r="181" spans="1:4">
      <c r="A181" s="54" t="s">
        <v>117</v>
      </c>
      <c r="B181" s="55" t="s">
        <v>35</v>
      </c>
      <c r="C181" s="49" t="str">
        <f>番号46人目</f>
        <v/>
      </c>
      <c r="D181" t="str">
        <f t="shared" si="2"/>
        <v/>
      </c>
    </row>
    <row r="182" spans="1:4">
      <c r="A182" s="54"/>
      <c r="B182" s="55" t="s">
        <v>35</v>
      </c>
      <c r="C182" s="49" t="str">
        <f>番号46人目</f>
        <v/>
      </c>
      <c r="D182" t="str">
        <f t="shared" si="2"/>
        <v/>
      </c>
    </row>
    <row r="183" spans="1:4">
      <c r="A183" s="54"/>
      <c r="B183" s="55" t="s">
        <v>36</v>
      </c>
      <c r="C183" s="49" t="str">
        <f>名前46人目</f>
        <v/>
      </c>
      <c r="D183" t="str">
        <f t="shared" si="2"/>
        <v/>
      </c>
    </row>
    <row r="184" spans="1:4">
      <c r="A184" s="54"/>
      <c r="B184" s="55" t="s">
        <v>35</v>
      </c>
      <c r="C184" s="49" t="str">
        <f>番号46人目</f>
        <v/>
      </c>
      <c r="D184" t="str">
        <f t="shared" si="2"/>
        <v/>
      </c>
    </row>
    <row r="185" spans="1:4">
      <c r="A185" s="54" t="s">
        <v>118</v>
      </c>
      <c r="B185" s="55" t="s">
        <v>35</v>
      </c>
      <c r="C185" s="49" t="str">
        <f>番号47人目</f>
        <v/>
      </c>
      <c r="D185" t="str">
        <f t="shared" si="2"/>
        <v/>
      </c>
    </row>
    <row r="186" spans="1:4">
      <c r="A186" s="54"/>
      <c r="B186" s="55" t="s">
        <v>35</v>
      </c>
      <c r="C186" s="49" t="str">
        <f>番号47人目</f>
        <v/>
      </c>
      <c r="D186" t="str">
        <f t="shared" si="2"/>
        <v/>
      </c>
    </row>
    <row r="187" spans="1:4">
      <c r="A187" s="54"/>
      <c r="B187" s="55" t="s">
        <v>36</v>
      </c>
      <c r="C187" s="49" t="str">
        <f>名前47人目</f>
        <v/>
      </c>
      <c r="D187" t="str">
        <f t="shared" si="2"/>
        <v/>
      </c>
    </row>
    <row r="188" spans="1:4">
      <c r="A188" s="54"/>
      <c r="B188" s="55" t="s">
        <v>35</v>
      </c>
      <c r="C188" s="49" t="str">
        <f>番号47人目</f>
        <v/>
      </c>
      <c r="D188" t="str">
        <f t="shared" si="2"/>
        <v/>
      </c>
    </row>
    <row r="189" spans="1:4">
      <c r="A189" s="54" t="s">
        <v>119</v>
      </c>
      <c r="B189" s="55" t="s">
        <v>35</v>
      </c>
      <c r="C189" s="49" t="str">
        <f>番号48人目</f>
        <v/>
      </c>
      <c r="D189" t="str">
        <f t="shared" si="2"/>
        <v/>
      </c>
    </row>
    <row r="190" spans="1:4">
      <c r="A190" s="54"/>
      <c r="B190" s="55" t="s">
        <v>35</v>
      </c>
      <c r="C190" s="49" t="str">
        <f>番号48人目</f>
        <v/>
      </c>
      <c r="D190" t="str">
        <f t="shared" si="2"/>
        <v/>
      </c>
    </row>
    <row r="191" spans="1:4">
      <c r="A191" s="54"/>
      <c r="B191" s="55" t="s">
        <v>36</v>
      </c>
      <c r="C191" s="49" t="str">
        <f>名前48人目</f>
        <v/>
      </c>
      <c r="D191" t="str">
        <f t="shared" si="2"/>
        <v/>
      </c>
    </row>
    <row r="192" spans="1:4">
      <c r="A192" s="54"/>
      <c r="B192" s="55" t="s">
        <v>35</v>
      </c>
      <c r="C192" s="49" t="str">
        <f>番号48人目</f>
        <v/>
      </c>
      <c r="D192" t="str">
        <f t="shared" si="2"/>
        <v/>
      </c>
    </row>
    <row r="193" spans="1:4">
      <c r="A193" s="54" t="s">
        <v>120</v>
      </c>
      <c r="B193" s="55" t="s">
        <v>35</v>
      </c>
      <c r="C193" s="49" t="str">
        <f>番号49人目</f>
        <v/>
      </c>
      <c r="D193" t="str">
        <f t="shared" si="2"/>
        <v/>
      </c>
    </row>
    <row r="194" spans="1:4">
      <c r="A194" s="54"/>
      <c r="B194" s="55" t="s">
        <v>35</v>
      </c>
      <c r="C194" s="49" t="str">
        <f>番号49人目</f>
        <v/>
      </c>
      <c r="D194" t="str">
        <f t="shared" ref="D194:D240" si="3">IF($L$1=FALSE,"",IF(AND($L$1=TRUE,B194="名前"),DBCS(C194),C194))</f>
        <v/>
      </c>
    </row>
    <row r="195" spans="1:4">
      <c r="A195" s="54"/>
      <c r="B195" s="55" t="s">
        <v>36</v>
      </c>
      <c r="C195" s="49" t="str">
        <f>名前49人目</f>
        <v/>
      </c>
      <c r="D195" t="str">
        <f t="shared" si="3"/>
        <v/>
      </c>
    </row>
    <row r="196" spans="1:4">
      <c r="A196" s="54"/>
      <c r="B196" s="55" t="s">
        <v>35</v>
      </c>
      <c r="C196" s="49" t="str">
        <f>番号49人目</f>
        <v/>
      </c>
      <c r="D196" t="str">
        <f t="shared" si="3"/>
        <v/>
      </c>
    </row>
    <row r="197" spans="1:4">
      <c r="A197" s="54" t="s">
        <v>121</v>
      </c>
      <c r="B197" s="55" t="s">
        <v>35</v>
      </c>
      <c r="C197" s="49" t="str">
        <f>番号50人目</f>
        <v/>
      </c>
      <c r="D197" t="str">
        <f t="shared" si="3"/>
        <v/>
      </c>
    </row>
    <row r="198" spans="1:4">
      <c r="A198" s="54"/>
      <c r="B198" s="55" t="s">
        <v>35</v>
      </c>
      <c r="C198" s="49" t="str">
        <f>番号50人目</f>
        <v/>
      </c>
      <c r="D198" t="str">
        <f t="shared" si="3"/>
        <v/>
      </c>
    </row>
    <row r="199" spans="1:4">
      <c r="A199" s="54"/>
      <c r="B199" s="55" t="s">
        <v>36</v>
      </c>
      <c r="C199" s="49" t="str">
        <f>名前50人目</f>
        <v/>
      </c>
      <c r="D199" t="str">
        <f t="shared" si="3"/>
        <v/>
      </c>
    </row>
    <row r="200" spans="1:4">
      <c r="A200" s="54"/>
      <c r="B200" s="55" t="s">
        <v>35</v>
      </c>
      <c r="C200" s="49" t="str">
        <f>番号50人目</f>
        <v/>
      </c>
      <c r="D200" t="str">
        <f t="shared" si="3"/>
        <v/>
      </c>
    </row>
    <row r="201" spans="1:4">
      <c r="A201" s="54" t="s">
        <v>122</v>
      </c>
      <c r="B201" s="55" t="s">
        <v>35</v>
      </c>
      <c r="C201" s="49" t="str">
        <f>番号51人目</f>
        <v/>
      </c>
      <c r="D201" t="str">
        <f t="shared" si="3"/>
        <v/>
      </c>
    </row>
    <row r="202" spans="1:4">
      <c r="A202" s="54"/>
      <c r="B202" s="55" t="s">
        <v>35</v>
      </c>
      <c r="C202" s="49" t="str">
        <f>番号51人目</f>
        <v/>
      </c>
      <c r="D202" t="str">
        <f t="shared" si="3"/>
        <v/>
      </c>
    </row>
    <row r="203" spans="1:4">
      <c r="A203" s="54"/>
      <c r="B203" s="55" t="s">
        <v>36</v>
      </c>
      <c r="C203" s="49" t="str">
        <f>名前51人目</f>
        <v/>
      </c>
      <c r="D203" t="str">
        <f t="shared" si="3"/>
        <v/>
      </c>
    </row>
    <row r="204" spans="1:4">
      <c r="A204" s="54"/>
      <c r="B204" s="55" t="s">
        <v>35</v>
      </c>
      <c r="C204" s="49" t="str">
        <f>番号51人目</f>
        <v/>
      </c>
      <c r="D204" t="str">
        <f t="shared" si="3"/>
        <v/>
      </c>
    </row>
    <row r="205" spans="1:4">
      <c r="A205" s="54" t="s">
        <v>123</v>
      </c>
      <c r="B205" s="55" t="s">
        <v>35</v>
      </c>
      <c r="C205" s="49" t="str">
        <f>番号52人目</f>
        <v/>
      </c>
      <c r="D205" t="str">
        <f t="shared" si="3"/>
        <v/>
      </c>
    </row>
    <row r="206" spans="1:4">
      <c r="A206" s="54"/>
      <c r="B206" s="55" t="s">
        <v>35</v>
      </c>
      <c r="C206" s="49" t="str">
        <f>番号52人目</f>
        <v/>
      </c>
      <c r="D206" t="str">
        <f t="shared" si="3"/>
        <v/>
      </c>
    </row>
    <row r="207" spans="1:4">
      <c r="A207" s="54"/>
      <c r="B207" s="55" t="s">
        <v>36</v>
      </c>
      <c r="C207" s="49" t="str">
        <f>名前52人目</f>
        <v/>
      </c>
      <c r="D207" t="str">
        <f t="shared" si="3"/>
        <v/>
      </c>
    </row>
    <row r="208" spans="1:4">
      <c r="A208" s="54"/>
      <c r="B208" s="55" t="s">
        <v>35</v>
      </c>
      <c r="C208" s="49" t="str">
        <f>番号52人目</f>
        <v/>
      </c>
      <c r="D208" t="str">
        <f t="shared" si="3"/>
        <v/>
      </c>
    </row>
    <row r="209" spans="1:4">
      <c r="A209" s="54" t="s">
        <v>124</v>
      </c>
      <c r="B209" s="55" t="s">
        <v>35</v>
      </c>
      <c r="C209" s="49" t="str">
        <f>番号53人目</f>
        <v/>
      </c>
      <c r="D209" t="str">
        <f t="shared" si="3"/>
        <v/>
      </c>
    </row>
    <row r="210" spans="1:4">
      <c r="A210" s="54"/>
      <c r="B210" s="55" t="s">
        <v>35</v>
      </c>
      <c r="C210" s="49" t="str">
        <f>番号53人目</f>
        <v/>
      </c>
      <c r="D210" t="str">
        <f t="shared" si="3"/>
        <v/>
      </c>
    </row>
    <row r="211" spans="1:4">
      <c r="A211" s="54"/>
      <c r="B211" s="55" t="s">
        <v>36</v>
      </c>
      <c r="C211" s="49" t="str">
        <f>名前53人目</f>
        <v/>
      </c>
      <c r="D211" t="str">
        <f t="shared" si="3"/>
        <v/>
      </c>
    </row>
    <row r="212" spans="1:4">
      <c r="A212" s="54"/>
      <c r="B212" s="55" t="s">
        <v>35</v>
      </c>
      <c r="C212" s="49" t="str">
        <f>番号53人目</f>
        <v/>
      </c>
      <c r="D212" t="str">
        <f t="shared" si="3"/>
        <v/>
      </c>
    </row>
    <row r="213" spans="1:4">
      <c r="A213" s="54" t="s">
        <v>125</v>
      </c>
      <c r="B213" s="55" t="s">
        <v>35</v>
      </c>
      <c r="C213" s="49" t="str">
        <f>番号54人目</f>
        <v/>
      </c>
      <c r="D213" t="str">
        <f t="shared" si="3"/>
        <v/>
      </c>
    </row>
    <row r="214" spans="1:4">
      <c r="A214" s="54"/>
      <c r="B214" s="55" t="s">
        <v>35</v>
      </c>
      <c r="C214" s="49" t="str">
        <f>番号54人目</f>
        <v/>
      </c>
      <c r="D214" t="str">
        <f t="shared" si="3"/>
        <v/>
      </c>
    </row>
    <row r="215" spans="1:4">
      <c r="A215" s="54"/>
      <c r="B215" s="55" t="s">
        <v>36</v>
      </c>
      <c r="C215" s="49" t="str">
        <f>名前54人目</f>
        <v/>
      </c>
      <c r="D215" t="str">
        <f t="shared" si="3"/>
        <v/>
      </c>
    </row>
    <row r="216" spans="1:4">
      <c r="A216" s="54"/>
      <c r="B216" s="55" t="s">
        <v>35</v>
      </c>
      <c r="C216" s="49" t="str">
        <f>番号54人目</f>
        <v/>
      </c>
      <c r="D216" t="str">
        <f t="shared" si="3"/>
        <v/>
      </c>
    </row>
    <row r="217" spans="1:4">
      <c r="A217" s="54" t="s">
        <v>126</v>
      </c>
      <c r="B217" s="55" t="s">
        <v>35</v>
      </c>
      <c r="C217" s="49" t="str">
        <f>番号55人目</f>
        <v/>
      </c>
      <c r="D217" t="str">
        <f t="shared" si="3"/>
        <v/>
      </c>
    </row>
    <row r="218" spans="1:4">
      <c r="A218" s="54"/>
      <c r="B218" s="55" t="s">
        <v>35</v>
      </c>
      <c r="C218" s="49" t="str">
        <f>番号55人目</f>
        <v/>
      </c>
      <c r="D218" t="str">
        <f t="shared" si="3"/>
        <v/>
      </c>
    </row>
    <row r="219" spans="1:4">
      <c r="A219" s="54"/>
      <c r="B219" s="55" t="s">
        <v>36</v>
      </c>
      <c r="C219" s="49" t="str">
        <f>名前55人目</f>
        <v/>
      </c>
      <c r="D219" t="str">
        <f t="shared" si="3"/>
        <v/>
      </c>
    </row>
    <row r="220" spans="1:4">
      <c r="A220" s="54"/>
      <c r="B220" s="55" t="s">
        <v>35</v>
      </c>
      <c r="C220" s="49" t="str">
        <f>番号55人目</f>
        <v/>
      </c>
      <c r="D220" t="str">
        <f t="shared" si="3"/>
        <v/>
      </c>
    </row>
    <row r="221" spans="1:4">
      <c r="A221" s="54" t="s">
        <v>127</v>
      </c>
      <c r="B221" s="55" t="s">
        <v>35</v>
      </c>
      <c r="C221" s="49" t="str">
        <f>番号56人目</f>
        <v/>
      </c>
      <c r="D221" t="str">
        <f t="shared" si="3"/>
        <v/>
      </c>
    </row>
    <row r="222" spans="1:4">
      <c r="A222" s="54"/>
      <c r="B222" s="55" t="s">
        <v>35</v>
      </c>
      <c r="C222" s="49" t="str">
        <f>番号56人目</f>
        <v/>
      </c>
      <c r="D222" t="str">
        <f t="shared" si="3"/>
        <v/>
      </c>
    </row>
    <row r="223" spans="1:4">
      <c r="A223" s="54"/>
      <c r="B223" s="55" t="s">
        <v>36</v>
      </c>
      <c r="C223" s="49" t="str">
        <f>名前56人目</f>
        <v/>
      </c>
      <c r="D223" t="str">
        <f t="shared" si="3"/>
        <v/>
      </c>
    </row>
    <row r="224" spans="1:4">
      <c r="A224" s="54"/>
      <c r="B224" s="55" t="s">
        <v>35</v>
      </c>
      <c r="C224" s="49" t="str">
        <f>番号56人目</f>
        <v/>
      </c>
      <c r="D224" t="str">
        <f t="shared" si="3"/>
        <v/>
      </c>
    </row>
    <row r="225" spans="1:4">
      <c r="A225" s="54" t="s">
        <v>128</v>
      </c>
      <c r="B225" s="55" t="s">
        <v>35</v>
      </c>
      <c r="C225" s="49" t="str">
        <f>番号57人目</f>
        <v/>
      </c>
      <c r="D225" t="str">
        <f t="shared" si="3"/>
        <v/>
      </c>
    </row>
    <row r="226" spans="1:4">
      <c r="A226" s="54"/>
      <c r="B226" s="55" t="s">
        <v>35</v>
      </c>
      <c r="C226" s="49" t="str">
        <f>番号57人目</f>
        <v/>
      </c>
      <c r="D226" t="str">
        <f t="shared" si="3"/>
        <v/>
      </c>
    </row>
    <row r="227" spans="1:4">
      <c r="A227" s="54"/>
      <c r="B227" s="55" t="s">
        <v>36</v>
      </c>
      <c r="C227" s="49" t="str">
        <f>名前57人目</f>
        <v/>
      </c>
      <c r="D227" t="str">
        <f t="shared" si="3"/>
        <v/>
      </c>
    </row>
    <row r="228" spans="1:4">
      <c r="A228" s="54"/>
      <c r="B228" s="55" t="s">
        <v>35</v>
      </c>
      <c r="C228" s="49" t="str">
        <f>番号57人目</f>
        <v/>
      </c>
      <c r="D228" t="str">
        <f t="shared" si="3"/>
        <v/>
      </c>
    </row>
    <row r="229" spans="1:4">
      <c r="A229" s="54" t="s">
        <v>129</v>
      </c>
      <c r="B229" s="55" t="s">
        <v>35</v>
      </c>
      <c r="C229" s="49" t="str">
        <f>番号58人目</f>
        <v/>
      </c>
      <c r="D229" t="str">
        <f t="shared" si="3"/>
        <v/>
      </c>
    </row>
    <row r="230" spans="1:4">
      <c r="A230" s="54"/>
      <c r="B230" s="55" t="s">
        <v>35</v>
      </c>
      <c r="C230" s="49" t="str">
        <f>番号58人目</f>
        <v/>
      </c>
      <c r="D230" t="str">
        <f t="shared" si="3"/>
        <v/>
      </c>
    </row>
    <row r="231" spans="1:4">
      <c r="A231" s="54"/>
      <c r="B231" s="55" t="s">
        <v>36</v>
      </c>
      <c r="C231" s="49" t="str">
        <f>名前58人目</f>
        <v/>
      </c>
      <c r="D231" t="str">
        <f t="shared" si="3"/>
        <v/>
      </c>
    </row>
    <row r="232" spans="1:4">
      <c r="A232" s="54"/>
      <c r="B232" s="55" t="s">
        <v>35</v>
      </c>
      <c r="C232" s="49" t="str">
        <f>番号58人目</f>
        <v/>
      </c>
      <c r="D232" t="str">
        <f t="shared" si="3"/>
        <v/>
      </c>
    </row>
    <row r="233" spans="1:4">
      <c r="A233" s="54" t="s">
        <v>130</v>
      </c>
      <c r="B233" s="55" t="s">
        <v>35</v>
      </c>
      <c r="C233" s="49" t="str">
        <f>番号59人目</f>
        <v/>
      </c>
      <c r="D233" t="str">
        <f t="shared" si="3"/>
        <v/>
      </c>
    </row>
    <row r="234" spans="1:4">
      <c r="A234" s="54"/>
      <c r="B234" s="55" t="s">
        <v>35</v>
      </c>
      <c r="C234" s="49" t="str">
        <f>番号59人目</f>
        <v/>
      </c>
      <c r="D234" t="str">
        <f t="shared" si="3"/>
        <v/>
      </c>
    </row>
    <row r="235" spans="1:4">
      <c r="A235" s="54"/>
      <c r="B235" s="55" t="s">
        <v>36</v>
      </c>
      <c r="C235" s="49" t="str">
        <f>名前59人目</f>
        <v/>
      </c>
      <c r="D235" t="str">
        <f t="shared" si="3"/>
        <v/>
      </c>
    </row>
    <row r="236" spans="1:4">
      <c r="A236" s="54"/>
      <c r="B236" s="55" t="s">
        <v>35</v>
      </c>
      <c r="C236" s="49" t="str">
        <f>番号59人目</f>
        <v/>
      </c>
      <c r="D236" t="str">
        <f t="shared" si="3"/>
        <v/>
      </c>
    </row>
    <row r="237" spans="1:4">
      <c r="A237" s="54" t="s">
        <v>131</v>
      </c>
      <c r="B237" s="55" t="s">
        <v>35</v>
      </c>
      <c r="C237" s="49" t="str">
        <f>番号60人目</f>
        <v/>
      </c>
      <c r="D237" t="str">
        <f t="shared" si="3"/>
        <v/>
      </c>
    </row>
    <row r="238" spans="1:4">
      <c r="A238" s="54"/>
      <c r="B238" s="55" t="s">
        <v>35</v>
      </c>
      <c r="C238" s="49" t="str">
        <f>番号60人目</f>
        <v/>
      </c>
      <c r="D238" t="str">
        <f t="shared" si="3"/>
        <v/>
      </c>
    </row>
    <row r="239" spans="1:4">
      <c r="A239" s="54"/>
      <c r="B239" s="55" t="s">
        <v>36</v>
      </c>
      <c r="C239" s="49" t="str">
        <f>名前60人目</f>
        <v/>
      </c>
      <c r="D239" t="str">
        <f t="shared" si="3"/>
        <v/>
      </c>
    </row>
    <row r="240" spans="1:4">
      <c r="A240" s="54"/>
      <c r="B240" s="55" t="s">
        <v>35</v>
      </c>
      <c r="C240" s="49" t="str">
        <f>番号60人目</f>
        <v/>
      </c>
      <c r="D240" t="str">
        <f t="shared" si="3"/>
        <v/>
      </c>
    </row>
  </sheetData>
  <mergeCells count="60">
    <mergeCell ref="A229:A232"/>
    <mergeCell ref="A233:A236"/>
    <mergeCell ref="A237:A240"/>
    <mergeCell ref="A205:A208"/>
    <mergeCell ref="A209:A212"/>
    <mergeCell ref="A213:A216"/>
    <mergeCell ref="A217:A220"/>
    <mergeCell ref="A221:A224"/>
    <mergeCell ref="A225:A228"/>
    <mergeCell ref="A181:A184"/>
    <mergeCell ref="A185:A188"/>
    <mergeCell ref="A189:A192"/>
    <mergeCell ref="A193:A196"/>
    <mergeCell ref="A197:A200"/>
    <mergeCell ref="A201:A204"/>
    <mergeCell ref="A125:A128"/>
    <mergeCell ref="A129:A132"/>
    <mergeCell ref="A133:A136"/>
    <mergeCell ref="A137:A140"/>
    <mergeCell ref="A141:A144"/>
    <mergeCell ref="A145:A148"/>
    <mergeCell ref="A53:A56"/>
    <mergeCell ref="A57:A60"/>
    <mergeCell ref="A61:A64"/>
    <mergeCell ref="A65:A68"/>
    <mergeCell ref="A69:A72"/>
    <mergeCell ref="A73:A76"/>
    <mergeCell ref="A5:A8"/>
    <mergeCell ref="A9:A12"/>
    <mergeCell ref="A13:A16"/>
    <mergeCell ref="A17:A20"/>
    <mergeCell ref="A21:A24"/>
    <mergeCell ref="A25:A28"/>
    <mergeCell ref="A165:A168"/>
    <mergeCell ref="A169:A172"/>
    <mergeCell ref="A173:A176"/>
    <mergeCell ref="A177:A180"/>
    <mergeCell ref="A149:A152"/>
    <mergeCell ref="A153:A156"/>
    <mergeCell ref="A157:A160"/>
    <mergeCell ref="A161:A164"/>
    <mergeCell ref="A109:A112"/>
    <mergeCell ref="A113:A116"/>
    <mergeCell ref="A117:A120"/>
    <mergeCell ref="A121:A124"/>
    <mergeCell ref="A93:A96"/>
    <mergeCell ref="A97:A100"/>
    <mergeCell ref="A101:A104"/>
    <mergeCell ref="A105:A108"/>
    <mergeCell ref="A77:A80"/>
    <mergeCell ref="A81:A84"/>
    <mergeCell ref="A85:A88"/>
    <mergeCell ref="A89:A92"/>
    <mergeCell ref="A37:A40"/>
    <mergeCell ref="A41:A44"/>
    <mergeCell ref="A45:A48"/>
    <mergeCell ref="A49:A52"/>
    <mergeCell ref="A29:A32"/>
    <mergeCell ref="A33:A36"/>
    <mergeCell ref="A1:A4"/>
  </mergeCells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FC6FD-0CD0-4D0E-9820-18B87646CEEF}">
  <sheetPr codeName="Sheet2">
    <tabColor theme="6" tint="0.79998168889431442"/>
    <pageSetUpPr fitToPage="1"/>
  </sheetPr>
  <dimension ref="A1:M36"/>
  <sheetViews>
    <sheetView workbookViewId="0">
      <selection activeCell="E3" sqref="E3:G3"/>
    </sheetView>
  </sheetViews>
  <sheetFormatPr defaultRowHeight="24.75" customHeight="1"/>
  <cols>
    <col min="1" max="1" width="6.875" customWidth="1"/>
    <col min="2" max="2" width="9" customWidth="1"/>
    <col min="3" max="3" width="29.5" customWidth="1"/>
    <col min="4" max="4" width="13.625" style="47" hidden="1" customWidth="1"/>
    <col min="5" max="5" width="9" style="10" customWidth="1"/>
    <col min="6" max="6" width="26" style="9" customWidth="1"/>
    <col min="7" max="7" width="4.25" customWidth="1"/>
    <col min="8" max="8" width="6.875" customWidth="1"/>
    <col min="9" max="9" width="9" customWidth="1"/>
    <col min="10" max="10" width="29.5" customWidth="1"/>
    <col min="11" max="11" width="13.625" style="47" hidden="1" customWidth="1"/>
    <col min="12" max="12" width="9" style="10" customWidth="1"/>
    <col min="13" max="13" width="26" style="9" customWidth="1"/>
  </cols>
  <sheetData>
    <row r="1" spans="1:13" ht="21.75" customHeight="1">
      <c r="A1" s="37" t="s">
        <v>30</v>
      </c>
      <c r="B1" s="37"/>
      <c r="C1" s="37"/>
      <c r="D1" s="37"/>
      <c r="E1" s="37"/>
      <c r="F1" s="37"/>
      <c r="G1" s="37"/>
      <c r="H1" s="37"/>
      <c r="L1"/>
      <c r="M1"/>
    </row>
    <row r="2" spans="1:13" ht="28.5" customHeight="1">
      <c r="A2" s="38" t="s">
        <v>31</v>
      </c>
      <c r="B2" s="38"/>
      <c r="C2" s="38"/>
      <c r="D2" s="38"/>
      <c r="E2" s="38"/>
      <c r="F2" s="38"/>
      <c r="G2" s="38"/>
      <c r="H2" s="38"/>
      <c r="L2"/>
      <c r="M2"/>
    </row>
    <row r="3" spans="1:13" ht="30">
      <c r="C3" s="8" t="s">
        <v>33</v>
      </c>
      <c r="E3" s="31"/>
      <c r="F3" s="31"/>
      <c r="G3" s="31"/>
      <c r="H3" s="6" t="s">
        <v>34</v>
      </c>
      <c r="L3"/>
      <c r="M3"/>
    </row>
    <row r="4" spans="1:13" ht="6.75" customHeight="1">
      <c r="E4"/>
      <c r="F4"/>
      <c r="L4"/>
      <c r="M4"/>
    </row>
    <row r="5" spans="1:13" ht="18.75">
      <c r="A5" s="3"/>
      <c r="B5" s="2"/>
      <c r="C5" s="3"/>
      <c r="D5" s="48" t="s">
        <v>38</v>
      </c>
      <c r="E5" s="5" t="s">
        <v>37</v>
      </c>
      <c r="F5" s="5" t="s">
        <v>32</v>
      </c>
      <c r="H5" s="3"/>
      <c r="I5" s="4"/>
      <c r="J5" s="4"/>
      <c r="K5" s="48" t="s">
        <v>39</v>
      </c>
      <c r="L5" s="5" t="s">
        <v>37</v>
      </c>
      <c r="M5" s="5" t="s">
        <v>32</v>
      </c>
    </row>
    <row r="6" spans="1:13" ht="24.75" customHeight="1">
      <c r="A6" s="36" t="s">
        <v>71</v>
      </c>
      <c r="B6" s="1" t="s">
        <v>35</v>
      </c>
      <c r="C6" s="7"/>
      <c r="D6" s="42" t="str">
        <f>ASC(C6)</f>
        <v/>
      </c>
      <c r="E6" s="32"/>
      <c r="F6" s="34"/>
      <c r="H6" s="36" t="s">
        <v>86</v>
      </c>
      <c r="I6" s="1" t="s">
        <v>35</v>
      </c>
      <c r="J6" s="7"/>
      <c r="K6" s="42" t="str">
        <f>ASC(J6)</f>
        <v/>
      </c>
      <c r="L6" s="32"/>
      <c r="M6" s="34"/>
    </row>
    <row r="7" spans="1:13" ht="24.75" customHeight="1">
      <c r="A7" s="36"/>
      <c r="B7" s="1" t="s">
        <v>36</v>
      </c>
      <c r="C7" s="7"/>
      <c r="D7" s="42" t="str">
        <f t="shared" ref="D7:D35" si="0">ASC(C7)</f>
        <v/>
      </c>
      <c r="E7" s="33"/>
      <c r="F7" s="35"/>
      <c r="H7" s="36"/>
      <c r="I7" s="1" t="s">
        <v>36</v>
      </c>
      <c r="J7" s="7"/>
      <c r="K7" s="42" t="str">
        <f t="shared" ref="K7:K36" si="1">ASC(J7)</f>
        <v/>
      </c>
      <c r="L7" s="33"/>
      <c r="M7" s="35"/>
    </row>
    <row r="8" spans="1:13" ht="24.75" customHeight="1">
      <c r="A8" s="36" t="s">
        <v>72</v>
      </c>
      <c r="B8" s="1" t="s">
        <v>35</v>
      </c>
      <c r="C8" s="7"/>
      <c r="D8" s="42" t="str">
        <f t="shared" si="0"/>
        <v/>
      </c>
      <c r="E8" s="32"/>
      <c r="F8" s="34"/>
      <c r="H8" s="36" t="s">
        <v>87</v>
      </c>
      <c r="I8" s="1" t="s">
        <v>35</v>
      </c>
      <c r="J8" s="7"/>
      <c r="K8" s="42" t="str">
        <f t="shared" si="1"/>
        <v/>
      </c>
      <c r="L8" s="32"/>
      <c r="M8" s="34"/>
    </row>
    <row r="9" spans="1:13" ht="24.75" customHeight="1">
      <c r="A9" s="36"/>
      <c r="B9" s="1" t="s">
        <v>36</v>
      </c>
      <c r="C9" s="7"/>
      <c r="D9" s="42" t="str">
        <f t="shared" si="0"/>
        <v/>
      </c>
      <c r="E9" s="33"/>
      <c r="F9" s="35"/>
      <c r="H9" s="36"/>
      <c r="I9" s="1" t="s">
        <v>36</v>
      </c>
      <c r="J9" s="7"/>
      <c r="K9" s="42" t="str">
        <f t="shared" si="1"/>
        <v/>
      </c>
      <c r="L9" s="33"/>
      <c r="M9" s="35"/>
    </row>
    <row r="10" spans="1:13" ht="24.75" customHeight="1">
      <c r="A10" s="36" t="s">
        <v>73</v>
      </c>
      <c r="B10" s="1" t="s">
        <v>35</v>
      </c>
      <c r="C10" s="7"/>
      <c r="D10" s="42" t="str">
        <f t="shared" si="0"/>
        <v/>
      </c>
      <c r="E10" s="32"/>
      <c r="F10" s="34"/>
      <c r="H10" s="36" t="s">
        <v>88</v>
      </c>
      <c r="I10" s="1" t="s">
        <v>35</v>
      </c>
      <c r="J10" s="7"/>
      <c r="K10" s="42" t="str">
        <f t="shared" si="1"/>
        <v/>
      </c>
      <c r="L10" s="32"/>
      <c r="M10" s="34"/>
    </row>
    <row r="11" spans="1:13" ht="24.75" customHeight="1">
      <c r="A11" s="36"/>
      <c r="B11" s="1" t="s">
        <v>36</v>
      </c>
      <c r="C11" s="7"/>
      <c r="D11" s="42" t="str">
        <f t="shared" si="0"/>
        <v/>
      </c>
      <c r="E11" s="33"/>
      <c r="F11" s="35"/>
      <c r="H11" s="36"/>
      <c r="I11" s="1" t="s">
        <v>36</v>
      </c>
      <c r="J11" s="7"/>
      <c r="K11" s="42" t="str">
        <f t="shared" si="1"/>
        <v/>
      </c>
      <c r="L11" s="33"/>
      <c r="M11" s="35"/>
    </row>
    <row r="12" spans="1:13" ht="24.75" customHeight="1">
      <c r="A12" s="36" t="s">
        <v>74</v>
      </c>
      <c r="B12" s="1" t="s">
        <v>35</v>
      </c>
      <c r="C12" s="7"/>
      <c r="D12" s="42" t="str">
        <f t="shared" si="0"/>
        <v/>
      </c>
      <c r="E12" s="32"/>
      <c r="F12" s="34"/>
      <c r="H12" s="36" t="s">
        <v>89</v>
      </c>
      <c r="I12" s="1" t="s">
        <v>35</v>
      </c>
      <c r="J12" s="7"/>
      <c r="K12" s="42" t="str">
        <f t="shared" si="1"/>
        <v/>
      </c>
      <c r="L12" s="32"/>
      <c r="M12" s="34"/>
    </row>
    <row r="13" spans="1:13" ht="24.75" customHeight="1">
      <c r="A13" s="36"/>
      <c r="B13" s="1" t="s">
        <v>36</v>
      </c>
      <c r="C13" s="7"/>
      <c r="D13" s="42" t="str">
        <f t="shared" si="0"/>
        <v/>
      </c>
      <c r="E13" s="33"/>
      <c r="F13" s="35"/>
      <c r="H13" s="36"/>
      <c r="I13" s="1" t="s">
        <v>36</v>
      </c>
      <c r="J13" s="7"/>
      <c r="K13" s="42" t="str">
        <f t="shared" si="1"/>
        <v/>
      </c>
      <c r="L13" s="33"/>
      <c r="M13" s="35"/>
    </row>
    <row r="14" spans="1:13" ht="24.75" customHeight="1">
      <c r="A14" s="36" t="s">
        <v>75</v>
      </c>
      <c r="B14" s="1" t="s">
        <v>35</v>
      </c>
      <c r="C14" s="7"/>
      <c r="D14" s="42" t="str">
        <f t="shared" si="0"/>
        <v/>
      </c>
      <c r="E14" s="32"/>
      <c r="F14" s="34"/>
      <c r="H14" s="36" t="s">
        <v>90</v>
      </c>
      <c r="I14" s="1" t="s">
        <v>35</v>
      </c>
      <c r="J14" s="7"/>
      <c r="K14" s="42" t="str">
        <f t="shared" si="1"/>
        <v/>
      </c>
      <c r="L14" s="32"/>
      <c r="M14" s="34"/>
    </row>
    <row r="15" spans="1:13" ht="24.75" customHeight="1">
      <c r="A15" s="36"/>
      <c r="B15" s="1" t="s">
        <v>36</v>
      </c>
      <c r="C15" s="7"/>
      <c r="D15" s="42" t="str">
        <f t="shared" si="0"/>
        <v/>
      </c>
      <c r="E15" s="33"/>
      <c r="F15" s="35"/>
      <c r="H15" s="36"/>
      <c r="I15" s="1" t="s">
        <v>36</v>
      </c>
      <c r="J15" s="7"/>
      <c r="K15" s="42" t="str">
        <f t="shared" si="1"/>
        <v/>
      </c>
      <c r="L15" s="33"/>
      <c r="M15" s="35"/>
    </row>
    <row r="16" spans="1:13" ht="24.75" customHeight="1">
      <c r="A16" s="36" t="s">
        <v>76</v>
      </c>
      <c r="B16" s="1" t="s">
        <v>35</v>
      </c>
      <c r="C16" s="7"/>
      <c r="D16" s="42" t="str">
        <f t="shared" si="0"/>
        <v/>
      </c>
      <c r="E16" s="32"/>
      <c r="F16" s="34"/>
      <c r="H16" s="36" t="s">
        <v>91</v>
      </c>
      <c r="I16" s="1" t="s">
        <v>35</v>
      </c>
      <c r="J16" s="7"/>
      <c r="K16" s="42" t="str">
        <f t="shared" si="1"/>
        <v/>
      </c>
      <c r="L16" s="32"/>
      <c r="M16" s="34"/>
    </row>
    <row r="17" spans="1:13" ht="24.75" customHeight="1">
      <c r="A17" s="36"/>
      <c r="B17" s="1" t="s">
        <v>36</v>
      </c>
      <c r="C17" s="7"/>
      <c r="D17" s="42" t="str">
        <f t="shared" si="0"/>
        <v/>
      </c>
      <c r="E17" s="33"/>
      <c r="F17" s="35"/>
      <c r="H17" s="36"/>
      <c r="I17" s="1" t="s">
        <v>36</v>
      </c>
      <c r="J17" s="7"/>
      <c r="K17" s="42" t="str">
        <f t="shared" si="1"/>
        <v/>
      </c>
      <c r="L17" s="33"/>
      <c r="M17" s="35"/>
    </row>
    <row r="18" spans="1:13" ht="24.75" customHeight="1">
      <c r="A18" s="36" t="s">
        <v>77</v>
      </c>
      <c r="B18" s="1" t="s">
        <v>35</v>
      </c>
      <c r="C18" s="7"/>
      <c r="D18" s="42" t="str">
        <f t="shared" si="0"/>
        <v/>
      </c>
      <c r="E18" s="32"/>
      <c r="F18" s="34"/>
      <c r="H18" s="36" t="s">
        <v>92</v>
      </c>
      <c r="I18" s="1" t="s">
        <v>35</v>
      </c>
      <c r="J18" s="7"/>
      <c r="K18" s="42" t="str">
        <f t="shared" si="1"/>
        <v/>
      </c>
      <c r="L18" s="32"/>
      <c r="M18" s="34"/>
    </row>
    <row r="19" spans="1:13" ht="24.75" customHeight="1">
      <c r="A19" s="36"/>
      <c r="B19" s="1" t="s">
        <v>36</v>
      </c>
      <c r="C19" s="7"/>
      <c r="D19" s="42" t="str">
        <f t="shared" si="0"/>
        <v/>
      </c>
      <c r="E19" s="33"/>
      <c r="F19" s="35"/>
      <c r="H19" s="36"/>
      <c r="I19" s="1" t="s">
        <v>36</v>
      </c>
      <c r="J19" s="7"/>
      <c r="K19" s="42" t="str">
        <f t="shared" si="1"/>
        <v/>
      </c>
      <c r="L19" s="33"/>
      <c r="M19" s="35"/>
    </row>
    <row r="20" spans="1:13" ht="24.75" customHeight="1">
      <c r="A20" s="36" t="s">
        <v>78</v>
      </c>
      <c r="B20" s="1" t="s">
        <v>35</v>
      </c>
      <c r="C20" s="7"/>
      <c r="D20" s="42" t="str">
        <f t="shared" si="0"/>
        <v/>
      </c>
      <c r="E20" s="32"/>
      <c r="F20" s="34"/>
      <c r="H20" s="36" t="s">
        <v>93</v>
      </c>
      <c r="I20" s="1" t="s">
        <v>35</v>
      </c>
      <c r="J20" s="7"/>
      <c r="K20" s="42" t="str">
        <f t="shared" si="1"/>
        <v/>
      </c>
      <c r="L20" s="32"/>
      <c r="M20" s="34"/>
    </row>
    <row r="21" spans="1:13" ht="24.75" customHeight="1">
      <c r="A21" s="36"/>
      <c r="B21" s="1" t="s">
        <v>36</v>
      </c>
      <c r="C21" s="7"/>
      <c r="D21" s="42" t="str">
        <f t="shared" si="0"/>
        <v/>
      </c>
      <c r="E21" s="33"/>
      <c r="F21" s="35"/>
      <c r="H21" s="36"/>
      <c r="I21" s="1" t="s">
        <v>36</v>
      </c>
      <c r="J21" s="7"/>
      <c r="K21" s="42" t="str">
        <f t="shared" si="1"/>
        <v/>
      </c>
      <c r="L21" s="33"/>
      <c r="M21" s="35"/>
    </row>
    <row r="22" spans="1:13" ht="24.75" customHeight="1">
      <c r="A22" s="36" t="s">
        <v>79</v>
      </c>
      <c r="B22" s="1" t="s">
        <v>35</v>
      </c>
      <c r="C22" s="7"/>
      <c r="D22" s="42" t="str">
        <f t="shared" si="0"/>
        <v/>
      </c>
      <c r="E22" s="32"/>
      <c r="F22" s="34"/>
      <c r="H22" s="36" t="s">
        <v>94</v>
      </c>
      <c r="I22" s="1" t="s">
        <v>35</v>
      </c>
      <c r="J22" s="7"/>
      <c r="K22" s="42" t="str">
        <f t="shared" si="1"/>
        <v/>
      </c>
      <c r="L22" s="32"/>
      <c r="M22" s="34"/>
    </row>
    <row r="23" spans="1:13" ht="24.75" customHeight="1">
      <c r="A23" s="36"/>
      <c r="B23" s="1" t="s">
        <v>36</v>
      </c>
      <c r="C23" s="7"/>
      <c r="D23" s="42" t="str">
        <f t="shared" si="0"/>
        <v/>
      </c>
      <c r="E23" s="33"/>
      <c r="F23" s="35"/>
      <c r="H23" s="36"/>
      <c r="I23" s="1" t="s">
        <v>36</v>
      </c>
      <c r="J23" s="7"/>
      <c r="K23" s="42" t="str">
        <f t="shared" si="1"/>
        <v/>
      </c>
      <c r="L23" s="33"/>
      <c r="M23" s="35"/>
    </row>
    <row r="24" spans="1:13" ht="24.75" customHeight="1">
      <c r="A24" s="36" t="s">
        <v>80</v>
      </c>
      <c r="B24" s="1" t="s">
        <v>35</v>
      </c>
      <c r="C24" s="7"/>
      <c r="D24" s="42" t="str">
        <f t="shared" si="0"/>
        <v/>
      </c>
      <c r="E24" s="32"/>
      <c r="F24" s="34"/>
      <c r="H24" s="36" t="s">
        <v>95</v>
      </c>
      <c r="I24" s="1" t="s">
        <v>35</v>
      </c>
      <c r="J24" s="7"/>
      <c r="K24" s="42" t="str">
        <f t="shared" si="1"/>
        <v/>
      </c>
      <c r="L24" s="32"/>
      <c r="M24" s="34"/>
    </row>
    <row r="25" spans="1:13" ht="24.75" customHeight="1">
      <c r="A25" s="36"/>
      <c r="B25" s="1" t="s">
        <v>36</v>
      </c>
      <c r="C25" s="7"/>
      <c r="D25" s="42" t="str">
        <f t="shared" si="0"/>
        <v/>
      </c>
      <c r="E25" s="33"/>
      <c r="F25" s="35"/>
      <c r="H25" s="36"/>
      <c r="I25" s="1" t="s">
        <v>36</v>
      </c>
      <c r="J25" s="7"/>
      <c r="K25" s="42" t="str">
        <f t="shared" si="1"/>
        <v/>
      </c>
      <c r="L25" s="33"/>
      <c r="M25" s="35"/>
    </row>
    <row r="26" spans="1:13" ht="24.75" customHeight="1">
      <c r="A26" s="36" t="s">
        <v>81</v>
      </c>
      <c r="B26" s="1" t="s">
        <v>35</v>
      </c>
      <c r="C26" s="7"/>
      <c r="D26" s="42" t="str">
        <f t="shared" si="0"/>
        <v/>
      </c>
      <c r="E26" s="32"/>
      <c r="F26" s="34"/>
      <c r="H26" s="36" t="s">
        <v>96</v>
      </c>
      <c r="I26" s="1" t="s">
        <v>35</v>
      </c>
      <c r="J26" s="7"/>
      <c r="K26" s="42" t="str">
        <f t="shared" si="1"/>
        <v/>
      </c>
      <c r="L26" s="32"/>
      <c r="M26" s="34"/>
    </row>
    <row r="27" spans="1:13" ht="24.75" customHeight="1">
      <c r="A27" s="36"/>
      <c r="B27" s="1" t="s">
        <v>36</v>
      </c>
      <c r="C27" s="7"/>
      <c r="D27" s="42" t="str">
        <f t="shared" si="0"/>
        <v/>
      </c>
      <c r="E27" s="33"/>
      <c r="F27" s="35"/>
      <c r="H27" s="36"/>
      <c r="I27" s="1" t="s">
        <v>36</v>
      </c>
      <c r="J27" s="7"/>
      <c r="K27" s="42" t="str">
        <f t="shared" si="1"/>
        <v/>
      </c>
      <c r="L27" s="33"/>
      <c r="M27" s="35"/>
    </row>
    <row r="28" spans="1:13" ht="24.75" customHeight="1">
      <c r="A28" s="36" t="s">
        <v>82</v>
      </c>
      <c r="B28" s="1" t="s">
        <v>35</v>
      </c>
      <c r="C28" s="7"/>
      <c r="D28" s="42" t="str">
        <f t="shared" si="0"/>
        <v/>
      </c>
      <c r="E28" s="32"/>
      <c r="F28" s="34"/>
      <c r="H28" s="36" t="s">
        <v>97</v>
      </c>
      <c r="I28" s="1" t="s">
        <v>35</v>
      </c>
      <c r="J28" s="7"/>
      <c r="K28" s="42" t="str">
        <f t="shared" si="1"/>
        <v/>
      </c>
      <c r="L28" s="32"/>
      <c r="M28" s="34"/>
    </row>
    <row r="29" spans="1:13" ht="24.75" customHeight="1">
      <c r="A29" s="36"/>
      <c r="B29" s="1" t="s">
        <v>36</v>
      </c>
      <c r="C29" s="7"/>
      <c r="D29" s="42" t="str">
        <f t="shared" si="0"/>
        <v/>
      </c>
      <c r="E29" s="33"/>
      <c r="F29" s="35"/>
      <c r="H29" s="36"/>
      <c r="I29" s="1" t="s">
        <v>36</v>
      </c>
      <c r="J29" s="7"/>
      <c r="K29" s="42" t="str">
        <f t="shared" si="1"/>
        <v/>
      </c>
      <c r="L29" s="33"/>
      <c r="M29" s="35"/>
    </row>
    <row r="30" spans="1:13" ht="24.75" customHeight="1">
      <c r="A30" s="36" t="s">
        <v>83</v>
      </c>
      <c r="B30" s="1" t="s">
        <v>35</v>
      </c>
      <c r="C30" s="7"/>
      <c r="D30" s="42" t="str">
        <f t="shared" si="0"/>
        <v/>
      </c>
      <c r="E30" s="32"/>
      <c r="F30" s="34"/>
      <c r="H30" s="36" t="s">
        <v>98</v>
      </c>
      <c r="I30" s="1" t="s">
        <v>35</v>
      </c>
      <c r="J30" s="7"/>
      <c r="K30" s="42" t="str">
        <f t="shared" si="1"/>
        <v/>
      </c>
      <c r="L30" s="32"/>
      <c r="M30" s="34"/>
    </row>
    <row r="31" spans="1:13" ht="24.75" customHeight="1">
      <c r="A31" s="36"/>
      <c r="B31" s="1" t="s">
        <v>36</v>
      </c>
      <c r="C31" s="7"/>
      <c r="D31" s="42" t="str">
        <f t="shared" si="0"/>
        <v/>
      </c>
      <c r="E31" s="33"/>
      <c r="F31" s="35"/>
      <c r="H31" s="36"/>
      <c r="I31" s="1" t="s">
        <v>36</v>
      </c>
      <c r="J31" s="7"/>
      <c r="K31" s="42" t="str">
        <f t="shared" si="1"/>
        <v/>
      </c>
      <c r="L31" s="33"/>
      <c r="M31" s="35"/>
    </row>
    <row r="32" spans="1:13" ht="24.75" customHeight="1">
      <c r="A32" s="36" t="s">
        <v>84</v>
      </c>
      <c r="B32" s="1" t="s">
        <v>35</v>
      </c>
      <c r="C32" s="7"/>
      <c r="D32" s="42" t="str">
        <f t="shared" si="0"/>
        <v/>
      </c>
      <c r="E32" s="32"/>
      <c r="F32" s="34"/>
      <c r="H32" s="36" t="s">
        <v>99</v>
      </c>
      <c r="I32" s="1" t="s">
        <v>35</v>
      </c>
      <c r="J32" s="7"/>
      <c r="K32" s="42" t="str">
        <f t="shared" si="1"/>
        <v/>
      </c>
      <c r="L32" s="32"/>
      <c r="M32" s="34"/>
    </row>
    <row r="33" spans="1:13" ht="24.75" customHeight="1">
      <c r="A33" s="36"/>
      <c r="B33" s="1" t="s">
        <v>36</v>
      </c>
      <c r="C33" s="7"/>
      <c r="D33" s="42" t="str">
        <f t="shared" si="0"/>
        <v/>
      </c>
      <c r="E33" s="33"/>
      <c r="F33" s="35"/>
      <c r="H33" s="36"/>
      <c r="I33" s="1" t="s">
        <v>36</v>
      </c>
      <c r="J33" s="7"/>
      <c r="K33" s="42" t="str">
        <f t="shared" si="1"/>
        <v/>
      </c>
      <c r="L33" s="33"/>
      <c r="M33" s="35"/>
    </row>
    <row r="34" spans="1:13" ht="24.75" customHeight="1">
      <c r="A34" s="36" t="s">
        <v>85</v>
      </c>
      <c r="B34" s="1" t="s">
        <v>35</v>
      </c>
      <c r="C34" s="7"/>
      <c r="D34" s="42" t="str">
        <f t="shared" si="0"/>
        <v/>
      </c>
      <c r="E34" s="32"/>
      <c r="F34" s="34"/>
      <c r="H34" s="36" t="s">
        <v>100</v>
      </c>
      <c r="I34" s="1" t="s">
        <v>35</v>
      </c>
      <c r="J34" s="7"/>
      <c r="K34" s="7" t="str">
        <f t="shared" si="1"/>
        <v/>
      </c>
      <c r="L34" s="52"/>
      <c r="M34" s="53"/>
    </row>
    <row r="35" spans="1:13" ht="24.75" customHeight="1">
      <c r="A35" s="36"/>
      <c r="B35" s="1" t="s">
        <v>36</v>
      </c>
      <c r="C35" s="7"/>
      <c r="D35" s="7" t="str">
        <f t="shared" si="0"/>
        <v/>
      </c>
      <c r="E35" s="33"/>
      <c r="F35" s="35"/>
      <c r="H35" s="36"/>
      <c r="I35" s="1" t="s">
        <v>36</v>
      </c>
      <c r="J35" s="7"/>
      <c r="K35" s="7" t="str">
        <f t="shared" si="1"/>
        <v/>
      </c>
      <c r="L35" s="52"/>
      <c r="M35" s="53"/>
    </row>
    <row r="36" spans="1:13" ht="24.75" customHeight="1">
      <c r="J36" s="49"/>
      <c r="K36" s="50" t="str">
        <f t="shared" si="1"/>
        <v/>
      </c>
      <c r="L36" s="51"/>
    </row>
  </sheetData>
  <sheetProtection sheet="1" objects="1" scenarios="1"/>
  <protectedRanges>
    <protectedRange sqref="F6:F35 M6:M35" name="備考欄"/>
    <protectedRange sqref="E6:E35 L6:L35" name="必要個数"/>
    <protectedRange sqref="C6:C35 J6:J35" name="番号と名前"/>
    <protectedRange sqref="E3:G3" name="ご注文者様氏名"/>
  </protectedRanges>
  <mergeCells count="93">
    <mergeCell ref="A16:A17"/>
    <mergeCell ref="A6:A7"/>
    <mergeCell ref="A8:A9"/>
    <mergeCell ref="A10:A11"/>
    <mergeCell ref="A12:A13"/>
    <mergeCell ref="A14:A15"/>
    <mergeCell ref="A30:A31"/>
    <mergeCell ref="A32:A33"/>
    <mergeCell ref="A34:A35"/>
    <mergeCell ref="H6:H7"/>
    <mergeCell ref="H8:H9"/>
    <mergeCell ref="H10:H11"/>
    <mergeCell ref="H12:H13"/>
    <mergeCell ref="H14:H15"/>
    <mergeCell ref="H16:H17"/>
    <mergeCell ref="H18:H19"/>
    <mergeCell ref="A18:A19"/>
    <mergeCell ref="A20:A21"/>
    <mergeCell ref="A22:A23"/>
    <mergeCell ref="A24:A25"/>
    <mergeCell ref="A26:A27"/>
    <mergeCell ref="A28:A29"/>
    <mergeCell ref="H32:H33"/>
    <mergeCell ref="H34:H35"/>
    <mergeCell ref="A1:H1"/>
    <mergeCell ref="A2:H2"/>
    <mergeCell ref="E6:E7"/>
    <mergeCell ref="E8:E9"/>
    <mergeCell ref="E10:E11"/>
    <mergeCell ref="E12:E13"/>
    <mergeCell ref="E14:E15"/>
    <mergeCell ref="E16:E17"/>
    <mergeCell ref="H20:H21"/>
    <mergeCell ref="H22:H23"/>
    <mergeCell ref="H24:H25"/>
    <mergeCell ref="H26:H27"/>
    <mergeCell ref="H28:H29"/>
    <mergeCell ref="H30:H31"/>
    <mergeCell ref="E30:E31"/>
    <mergeCell ref="E32:E33"/>
    <mergeCell ref="E34:E35"/>
    <mergeCell ref="F6:F7"/>
    <mergeCell ref="F8:F9"/>
    <mergeCell ref="F10:F11"/>
    <mergeCell ref="F12:F13"/>
    <mergeCell ref="F14:F15"/>
    <mergeCell ref="F16:F17"/>
    <mergeCell ref="F18:F19"/>
    <mergeCell ref="E18:E19"/>
    <mergeCell ref="E20:E21"/>
    <mergeCell ref="E22:E23"/>
    <mergeCell ref="E24:E25"/>
    <mergeCell ref="E26:E27"/>
    <mergeCell ref="E28:E29"/>
    <mergeCell ref="F32:F33"/>
    <mergeCell ref="F34:F35"/>
    <mergeCell ref="L6:L7"/>
    <mergeCell ref="M6:M7"/>
    <mergeCell ref="L8:L9"/>
    <mergeCell ref="M8:M9"/>
    <mergeCell ref="L10:L11"/>
    <mergeCell ref="M10:M11"/>
    <mergeCell ref="L12:L13"/>
    <mergeCell ref="M12:M13"/>
    <mergeCell ref="F20:F21"/>
    <mergeCell ref="F22:F23"/>
    <mergeCell ref="F24:F25"/>
    <mergeCell ref="F26:F27"/>
    <mergeCell ref="F28:F29"/>
    <mergeCell ref="F30:F31"/>
    <mergeCell ref="M24:M25"/>
    <mergeCell ref="L14:L15"/>
    <mergeCell ref="M14:M15"/>
    <mergeCell ref="L16:L17"/>
    <mergeCell ref="M16:M17"/>
    <mergeCell ref="L18:L19"/>
    <mergeCell ref="M18:M19"/>
    <mergeCell ref="E3:G3"/>
    <mergeCell ref="L32:L33"/>
    <mergeCell ref="M32:M33"/>
    <mergeCell ref="L34:L35"/>
    <mergeCell ref="M34:M35"/>
    <mergeCell ref="L26:L27"/>
    <mergeCell ref="M26:M27"/>
    <mergeCell ref="L28:L29"/>
    <mergeCell ref="M28:M29"/>
    <mergeCell ref="L30:L31"/>
    <mergeCell ref="M30:M31"/>
    <mergeCell ref="L20:L21"/>
    <mergeCell ref="M20:M21"/>
    <mergeCell ref="L22:L23"/>
    <mergeCell ref="M22:M23"/>
    <mergeCell ref="L24:L25"/>
  </mergeCells>
  <phoneticPr fontId="1"/>
  <conditionalFormatting sqref="E3:G3">
    <cfRule type="containsBlanks" dxfId="1" priority="1">
      <formula>LEN(TRIM(E3))=0</formula>
    </cfRule>
  </conditionalFormatting>
  <pageMargins left="0.31496062992125984" right="0.31496062992125984" top="0" bottom="0" header="0.31496062992125984" footer="0.31496062992125984"/>
  <pageSetup paperSize="9" scale="69" orientation="landscape" r:id="rId1"/>
  <headerFooter>
    <oddFooter>&amp;Rファイル名→&amp;F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FC6F5-CC50-4D02-B4EE-7CAC543500AE}">
  <sheetPr>
    <tabColor theme="6" tint="0.79998168889431442"/>
    <pageSetUpPr fitToPage="1"/>
  </sheetPr>
  <dimension ref="A1:M35"/>
  <sheetViews>
    <sheetView workbookViewId="0">
      <selection activeCell="C6" sqref="C6"/>
    </sheetView>
  </sheetViews>
  <sheetFormatPr defaultRowHeight="24.75" customHeight="1"/>
  <cols>
    <col min="1" max="1" width="6.875" customWidth="1"/>
    <col min="2" max="2" width="9" customWidth="1"/>
    <col min="3" max="3" width="29.5" customWidth="1"/>
    <col min="4" max="4" width="13.625" hidden="1" customWidth="1"/>
    <col min="5" max="5" width="9" style="10" customWidth="1"/>
    <col min="6" max="6" width="26" style="9" customWidth="1"/>
    <col min="7" max="7" width="4.25" customWidth="1"/>
    <col min="8" max="8" width="6.875" customWidth="1"/>
    <col min="9" max="9" width="9" customWidth="1"/>
    <col min="10" max="10" width="29.5" customWidth="1"/>
    <col min="11" max="11" width="13.625" hidden="1" customWidth="1"/>
    <col min="12" max="12" width="9" style="10" customWidth="1"/>
    <col min="13" max="13" width="26" style="9" customWidth="1"/>
  </cols>
  <sheetData>
    <row r="1" spans="1:13" ht="21.75" customHeight="1">
      <c r="A1" s="37" t="s">
        <v>30</v>
      </c>
      <c r="B1" s="37"/>
      <c r="C1" s="37"/>
      <c r="D1" s="37"/>
      <c r="E1" s="37"/>
      <c r="F1" s="37"/>
      <c r="G1" s="37"/>
      <c r="H1" s="37"/>
      <c r="L1"/>
      <c r="M1"/>
    </row>
    <row r="2" spans="1:13" ht="28.5" customHeight="1">
      <c r="A2" s="38" t="s">
        <v>31</v>
      </c>
      <c r="B2" s="38"/>
      <c r="C2" s="38"/>
      <c r="D2" s="38"/>
      <c r="E2" s="38"/>
      <c r="F2" s="38"/>
      <c r="G2" s="38"/>
      <c r="H2" s="38"/>
      <c r="L2"/>
      <c r="M2"/>
    </row>
    <row r="3" spans="1:13" ht="30">
      <c r="C3" s="8" t="s">
        <v>33</v>
      </c>
      <c r="E3" s="31">
        <f>'入力シート（1～30人目）'!E3</f>
        <v>0</v>
      </c>
      <c r="F3" s="31"/>
      <c r="G3" s="31"/>
      <c r="H3" s="6" t="s">
        <v>34</v>
      </c>
      <c r="L3"/>
      <c r="M3"/>
    </row>
    <row r="4" spans="1:13" ht="6.75" customHeight="1">
      <c r="E4"/>
      <c r="F4"/>
      <c r="L4"/>
      <c r="M4"/>
    </row>
    <row r="5" spans="1:13" ht="18.75">
      <c r="A5" s="3"/>
      <c r="B5" s="2"/>
      <c r="C5" s="3"/>
      <c r="D5" s="5" t="s">
        <v>38</v>
      </c>
      <c r="E5" s="5" t="s">
        <v>37</v>
      </c>
      <c r="F5" s="5" t="s">
        <v>32</v>
      </c>
      <c r="H5" s="3"/>
      <c r="I5" s="4"/>
      <c r="J5" s="4"/>
      <c r="K5" s="5" t="s">
        <v>39</v>
      </c>
      <c r="L5" s="5" t="s">
        <v>37</v>
      </c>
      <c r="M5" s="5" t="s">
        <v>32</v>
      </c>
    </row>
    <row r="6" spans="1:13" ht="24.75" customHeight="1">
      <c r="A6" s="36" t="s">
        <v>102</v>
      </c>
      <c r="B6" s="1" t="s">
        <v>35</v>
      </c>
      <c r="C6" s="7"/>
      <c r="D6" s="11" t="str">
        <f>ASC(C6)</f>
        <v/>
      </c>
      <c r="E6" s="32"/>
      <c r="F6" s="34"/>
      <c r="H6" s="36" t="s">
        <v>117</v>
      </c>
      <c r="I6" s="1" t="s">
        <v>35</v>
      </c>
      <c r="J6" s="7"/>
      <c r="K6" s="11" t="str">
        <f>ASC(J6)</f>
        <v/>
      </c>
      <c r="L6" s="32"/>
      <c r="M6" s="34"/>
    </row>
    <row r="7" spans="1:13" ht="24.75" customHeight="1">
      <c r="A7" s="36"/>
      <c r="B7" s="1" t="s">
        <v>36</v>
      </c>
      <c r="C7" s="7"/>
      <c r="D7" s="11" t="str">
        <f t="shared" ref="D7:D35" si="0">ASC(C7)</f>
        <v/>
      </c>
      <c r="E7" s="33"/>
      <c r="F7" s="35"/>
      <c r="H7" s="36"/>
      <c r="I7" s="1" t="s">
        <v>36</v>
      </c>
      <c r="J7" s="7"/>
      <c r="K7" s="11" t="str">
        <f t="shared" ref="K7:K35" si="1">ASC(J7)</f>
        <v/>
      </c>
      <c r="L7" s="33"/>
      <c r="M7" s="35"/>
    </row>
    <row r="8" spans="1:13" ht="24.75" customHeight="1">
      <c r="A8" s="39" t="s">
        <v>103</v>
      </c>
      <c r="B8" s="1" t="s">
        <v>35</v>
      </c>
      <c r="C8" s="7"/>
      <c r="D8" s="11" t="str">
        <f t="shared" si="0"/>
        <v/>
      </c>
      <c r="E8" s="32"/>
      <c r="F8" s="34"/>
      <c r="H8" s="39" t="s">
        <v>118</v>
      </c>
      <c r="I8" s="1" t="s">
        <v>35</v>
      </c>
      <c r="J8" s="7"/>
      <c r="K8" s="11" t="str">
        <f t="shared" si="1"/>
        <v/>
      </c>
      <c r="L8" s="32"/>
      <c r="M8" s="34"/>
    </row>
    <row r="9" spans="1:13" ht="24.75" customHeight="1">
      <c r="A9" s="40"/>
      <c r="B9" s="1" t="s">
        <v>36</v>
      </c>
      <c r="C9" s="7"/>
      <c r="D9" s="11" t="str">
        <f t="shared" si="0"/>
        <v/>
      </c>
      <c r="E9" s="33"/>
      <c r="F9" s="35"/>
      <c r="H9" s="40"/>
      <c r="I9" s="1" t="s">
        <v>36</v>
      </c>
      <c r="J9" s="7"/>
      <c r="K9" s="11" t="str">
        <f t="shared" si="1"/>
        <v/>
      </c>
      <c r="L9" s="33"/>
      <c r="M9" s="35"/>
    </row>
    <row r="10" spans="1:13" ht="24.75" customHeight="1">
      <c r="A10" s="39" t="s">
        <v>104</v>
      </c>
      <c r="B10" s="1" t="s">
        <v>35</v>
      </c>
      <c r="C10" s="7"/>
      <c r="D10" s="11" t="str">
        <f t="shared" si="0"/>
        <v/>
      </c>
      <c r="E10" s="32"/>
      <c r="F10" s="34"/>
      <c r="H10" s="39" t="s">
        <v>119</v>
      </c>
      <c r="I10" s="1" t="s">
        <v>35</v>
      </c>
      <c r="J10" s="7"/>
      <c r="K10" s="11" t="str">
        <f t="shared" si="1"/>
        <v/>
      </c>
      <c r="L10" s="32"/>
      <c r="M10" s="34"/>
    </row>
    <row r="11" spans="1:13" ht="24.75" customHeight="1">
      <c r="A11" s="40"/>
      <c r="B11" s="1" t="s">
        <v>36</v>
      </c>
      <c r="C11" s="7"/>
      <c r="D11" s="11" t="str">
        <f t="shared" si="0"/>
        <v/>
      </c>
      <c r="E11" s="33"/>
      <c r="F11" s="35"/>
      <c r="H11" s="40"/>
      <c r="I11" s="1" t="s">
        <v>36</v>
      </c>
      <c r="J11" s="7"/>
      <c r="K11" s="11" t="str">
        <f t="shared" si="1"/>
        <v/>
      </c>
      <c r="L11" s="33"/>
      <c r="M11" s="35"/>
    </row>
    <row r="12" spans="1:13" ht="24.75" customHeight="1">
      <c r="A12" s="39" t="s">
        <v>105</v>
      </c>
      <c r="B12" s="1" t="s">
        <v>35</v>
      </c>
      <c r="C12" s="7"/>
      <c r="D12" s="11" t="str">
        <f t="shared" si="0"/>
        <v/>
      </c>
      <c r="E12" s="32"/>
      <c r="F12" s="34"/>
      <c r="H12" s="39" t="s">
        <v>120</v>
      </c>
      <c r="I12" s="1" t="s">
        <v>35</v>
      </c>
      <c r="J12" s="7"/>
      <c r="K12" s="11" t="str">
        <f t="shared" si="1"/>
        <v/>
      </c>
      <c r="L12" s="32"/>
      <c r="M12" s="34"/>
    </row>
    <row r="13" spans="1:13" ht="24.75" customHeight="1">
      <c r="A13" s="40"/>
      <c r="B13" s="1" t="s">
        <v>36</v>
      </c>
      <c r="C13" s="7"/>
      <c r="D13" s="11" t="str">
        <f t="shared" si="0"/>
        <v/>
      </c>
      <c r="E13" s="33"/>
      <c r="F13" s="35"/>
      <c r="H13" s="40"/>
      <c r="I13" s="1" t="s">
        <v>36</v>
      </c>
      <c r="J13" s="7"/>
      <c r="K13" s="11" t="str">
        <f t="shared" si="1"/>
        <v/>
      </c>
      <c r="L13" s="33"/>
      <c r="M13" s="35"/>
    </row>
    <row r="14" spans="1:13" ht="24.75" customHeight="1">
      <c r="A14" s="39" t="s">
        <v>106</v>
      </c>
      <c r="B14" s="1" t="s">
        <v>35</v>
      </c>
      <c r="C14" s="7"/>
      <c r="D14" s="11" t="str">
        <f t="shared" si="0"/>
        <v/>
      </c>
      <c r="E14" s="32"/>
      <c r="F14" s="34"/>
      <c r="H14" s="39" t="s">
        <v>121</v>
      </c>
      <c r="I14" s="1" t="s">
        <v>35</v>
      </c>
      <c r="J14" s="7"/>
      <c r="K14" s="11" t="str">
        <f t="shared" si="1"/>
        <v/>
      </c>
      <c r="L14" s="32"/>
      <c r="M14" s="34"/>
    </row>
    <row r="15" spans="1:13" ht="24.75" customHeight="1">
      <c r="A15" s="40"/>
      <c r="B15" s="1" t="s">
        <v>36</v>
      </c>
      <c r="C15" s="7"/>
      <c r="D15" s="11" t="str">
        <f t="shared" si="0"/>
        <v/>
      </c>
      <c r="E15" s="33"/>
      <c r="F15" s="35"/>
      <c r="H15" s="40"/>
      <c r="I15" s="1" t="s">
        <v>36</v>
      </c>
      <c r="J15" s="7"/>
      <c r="K15" s="11" t="str">
        <f t="shared" si="1"/>
        <v/>
      </c>
      <c r="L15" s="33"/>
      <c r="M15" s="35"/>
    </row>
    <row r="16" spans="1:13" ht="24.75" customHeight="1">
      <c r="A16" s="39" t="s">
        <v>107</v>
      </c>
      <c r="B16" s="1" t="s">
        <v>35</v>
      </c>
      <c r="C16" s="7"/>
      <c r="D16" s="11" t="str">
        <f t="shared" si="0"/>
        <v/>
      </c>
      <c r="E16" s="32"/>
      <c r="F16" s="34"/>
      <c r="H16" s="39" t="s">
        <v>122</v>
      </c>
      <c r="I16" s="1" t="s">
        <v>35</v>
      </c>
      <c r="J16" s="7"/>
      <c r="K16" s="11" t="str">
        <f t="shared" si="1"/>
        <v/>
      </c>
      <c r="L16" s="32"/>
      <c r="M16" s="34"/>
    </row>
    <row r="17" spans="1:13" ht="24.75" customHeight="1">
      <c r="A17" s="40"/>
      <c r="B17" s="1" t="s">
        <v>36</v>
      </c>
      <c r="C17" s="7"/>
      <c r="D17" s="11" t="str">
        <f t="shared" si="0"/>
        <v/>
      </c>
      <c r="E17" s="33"/>
      <c r="F17" s="35"/>
      <c r="H17" s="40"/>
      <c r="I17" s="1" t="s">
        <v>36</v>
      </c>
      <c r="J17" s="7"/>
      <c r="K17" s="11" t="str">
        <f t="shared" si="1"/>
        <v/>
      </c>
      <c r="L17" s="33"/>
      <c r="M17" s="35"/>
    </row>
    <row r="18" spans="1:13" ht="24.75" customHeight="1">
      <c r="A18" s="39" t="s">
        <v>108</v>
      </c>
      <c r="B18" s="1" t="s">
        <v>35</v>
      </c>
      <c r="C18" s="7"/>
      <c r="D18" s="11" t="str">
        <f t="shared" si="0"/>
        <v/>
      </c>
      <c r="E18" s="32"/>
      <c r="F18" s="34"/>
      <c r="H18" s="39" t="s">
        <v>123</v>
      </c>
      <c r="I18" s="1" t="s">
        <v>35</v>
      </c>
      <c r="J18" s="7"/>
      <c r="K18" s="11" t="str">
        <f t="shared" si="1"/>
        <v/>
      </c>
      <c r="L18" s="32"/>
      <c r="M18" s="34"/>
    </row>
    <row r="19" spans="1:13" ht="24.75" customHeight="1">
      <c r="A19" s="40"/>
      <c r="B19" s="1" t="s">
        <v>36</v>
      </c>
      <c r="C19" s="7"/>
      <c r="D19" s="11" t="str">
        <f t="shared" si="0"/>
        <v/>
      </c>
      <c r="E19" s="33"/>
      <c r="F19" s="35"/>
      <c r="H19" s="40"/>
      <c r="I19" s="1" t="s">
        <v>36</v>
      </c>
      <c r="J19" s="7"/>
      <c r="K19" s="11" t="str">
        <f t="shared" si="1"/>
        <v/>
      </c>
      <c r="L19" s="33"/>
      <c r="M19" s="35"/>
    </row>
    <row r="20" spans="1:13" ht="24.75" customHeight="1">
      <c r="A20" s="39" t="s">
        <v>109</v>
      </c>
      <c r="B20" s="1" t="s">
        <v>35</v>
      </c>
      <c r="C20" s="7"/>
      <c r="D20" s="11" t="str">
        <f t="shared" si="0"/>
        <v/>
      </c>
      <c r="E20" s="32"/>
      <c r="F20" s="34"/>
      <c r="H20" s="39" t="s">
        <v>124</v>
      </c>
      <c r="I20" s="1" t="s">
        <v>35</v>
      </c>
      <c r="J20" s="7"/>
      <c r="K20" s="11" t="str">
        <f t="shared" si="1"/>
        <v/>
      </c>
      <c r="L20" s="32"/>
      <c r="M20" s="34"/>
    </row>
    <row r="21" spans="1:13" ht="24.75" customHeight="1">
      <c r="A21" s="40"/>
      <c r="B21" s="1" t="s">
        <v>36</v>
      </c>
      <c r="C21" s="7"/>
      <c r="D21" s="11" t="str">
        <f t="shared" si="0"/>
        <v/>
      </c>
      <c r="E21" s="33"/>
      <c r="F21" s="35"/>
      <c r="H21" s="40"/>
      <c r="I21" s="1" t="s">
        <v>36</v>
      </c>
      <c r="J21" s="7"/>
      <c r="K21" s="11" t="str">
        <f t="shared" si="1"/>
        <v/>
      </c>
      <c r="L21" s="33"/>
      <c r="M21" s="35"/>
    </row>
    <row r="22" spans="1:13" ht="24.75" customHeight="1">
      <c r="A22" s="39" t="s">
        <v>110</v>
      </c>
      <c r="B22" s="1" t="s">
        <v>35</v>
      </c>
      <c r="C22" s="7"/>
      <c r="D22" s="11" t="str">
        <f>ASC(C22)</f>
        <v/>
      </c>
      <c r="E22" s="32"/>
      <c r="F22" s="34"/>
      <c r="H22" s="39" t="s">
        <v>125</v>
      </c>
      <c r="I22" s="1" t="s">
        <v>35</v>
      </c>
      <c r="J22" s="7"/>
      <c r="K22" s="11" t="str">
        <f t="shared" si="1"/>
        <v/>
      </c>
      <c r="L22" s="32"/>
      <c r="M22" s="34"/>
    </row>
    <row r="23" spans="1:13" ht="24.75" customHeight="1">
      <c r="A23" s="40"/>
      <c r="B23" s="1" t="s">
        <v>36</v>
      </c>
      <c r="C23" s="7"/>
      <c r="D23" s="11" t="str">
        <f t="shared" si="0"/>
        <v/>
      </c>
      <c r="E23" s="33"/>
      <c r="F23" s="35"/>
      <c r="H23" s="40"/>
      <c r="I23" s="1" t="s">
        <v>36</v>
      </c>
      <c r="J23" s="7"/>
      <c r="K23" s="11" t="str">
        <f t="shared" si="1"/>
        <v/>
      </c>
      <c r="L23" s="33"/>
      <c r="M23" s="35"/>
    </row>
    <row r="24" spans="1:13" ht="24.75" customHeight="1">
      <c r="A24" s="39" t="s">
        <v>111</v>
      </c>
      <c r="B24" s="1" t="s">
        <v>35</v>
      </c>
      <c r="C24" s="7"/>
      <c r="D24" s="11" t="str">
        <f t="shared" si="0"/>
        <v/>
      </c>
      <c r="E24" s="32"/>
      <c r="F24" s="34"/>
      <c r="H24" s="39" t="s">
        <v>126</v>
      </c>
      <c r="I24" s="1" t="s">
        <v>35</v>
      </c>
      <c r="J24" s="7"/>
      <c r="K24" s="11" t="str">
        <f t="shared" si="1"/>
        <v/>
      </c>
      <c r="L24" s="32"/>
      <c r="M24" s="34"/>
    </row>
    <row r="25" spans="1:13" ht="24.75" customHeight="1">
      <c r="A25" s="40"/>
      <c r="B25" s="1" t="s">
        <v>36</v>
      </c>
      <c r="C25" s="7"/>
      <c r="D25" s="11" t="str">
        <f>ASC(C25)</f>
        <v/>
      </c>
      <c r="E25" s="33"/>
      <c r="F25" s="35"/>
      <c r="H25" s="40"/>
      <c r="I25" s="1" t="s">
        <v>36</v>
      </c>
      <c r="J25" s="7"/>
      <c r="K25" s="11" t="str">
        <f t="shared" si="1"/>
        <v/>
      </c>
      <c r="L25" s="33"/>
      <c r="M25" s="35"/>
    </row>
    <row r="26" spans="1:13" ht="24.75" customHeight="1">
      <c r="A26" s="39" t="s">
        <v>112</v>
      </c>
      <c r="B26" s="1" t="s">
        <v>35</v>
      </c>
      <c r="C26" s="7"/>
      <c r="D26" s="11" t="str">
        <f t="shared" si="0"/>
        <v/>
      </c>
      <c r="E26" s="32"/>
      <c r="F26" s="34"/>
      <c r="H26" s="39" t="s">
        <v>127</v>
      </c>
      <c r="I26" s="1" t="s">
        <v>35</v>
      </c>
      <c r="J26" s="7"/>
      <c r="K26" s="11" t="str">
        <f t="shared" si="1"/>
        <v/>
      </c>
      <c r="L26" s="32"/>
      <c r="M26" s="34"/>
    </row>
    <row r="27" spans="1:13" ht="24.75" customHeight="1">
      <c r="A27" s="40"/>
      <c r="B27" s="1" t="s">
        <v>36</v>
      </c>
      <c r="C27" s="7"/>
      <c r="D27" s="11" t="str">
        <f t="shared" si="0"/>
        <v/>
      </c>
      <c r="E27" s="33"/>
      <c r="F27" s="35"/>
      <c r="H27" s="40"/>
      <c r="I27" s="1" t="s">
        <v>36</v>
      </c>
      <c r="J27" s="7"/>
      <c r="K27" s="11" t="str">
        <f t="shared" si="1"/>
        <v/>
      </c>
      <c r="L27" s="33"/>
      <c r="M27" s="35"/>
    </row>
    <row r="28" spans="1:13" ht="24.75" customHeight="1">
      <c r="A28" s="39" t="s">
        <v>113</v>
      </c>
      <c r="B28" s="1" t="s">
        <v>35</v>
      </c>
      <c r="C28" s="7"/>
      <c r="D28" s="11" t="str">
        <f t="shared" si="0"/>
        <v/>
      </c>
      <c r="E28" s="32"/>
      <c r="F28" s="34"/>
      <c r="H28" s="39" t="s">
        <v>128</v>
      </c>
      <c r="I28" s="1" t="s">
        <v>35</v>
      </c>
      <c r="J28" s="7"/>
      <c r="K28" s="11" t="str">
        <f t="shared" si="1"/>
        <v/>
      </c>
      <c r="L28" s="32"/>
      <c r="M28" s="34"/>
    </row>
    <row r="29" spans="1:13" ht="24.75" customHeight="1">
      <c r="A29" s="40"/>
      <c r="B29" s="1" t="s">
        <v>36</v>
      </c>
      <c r="C29" s="7"/>
      <c r="D29" s="11" t="str">
        <f t="shared" si="0"/>
        <v/>
      </c>
      <c r="E29" s="33"/>
      <c r="F29" s="35"/>
      <c r="H29" s="40"/>
      <c r="I29" s="1" t="s">
        <v>36</v>
      </c>
      <c r="J29" s="7"/>
      <c r="K29" s="11" t="str">
        <f t="shared" si="1"/>
        <v/>
      </c>
      <c r="L29" s="33"/>
      <c r="M29" s="35"/>
    </row>
    <row r="30" spans="1:13" ht="24.75" customHeight="1">
      <c r="A30" s="39" t="s">
        <v>114</v>
      </c>
      <c r="B30" s="1" t="s">
        <v>35</v>
      </c>
      <c r="C30" s="7"/>
      <c r="D30" s="11" t="str">
        <f>ASC(C30)</f>
        <v/>
      </c>
      <c r="E30" s="32"/>
      <c r="F30" s="34"/>
      <c r="H30" s="39" t="s">
        <v>129</v>
      </c>
      <c r="I30" s="1" t="s">
        <v>35</v>
      </c>
      <c r="J30" s="7"/>
      <c r="K30" s="11" t="str">
        <f t="shared" si="1"/>
        <v/>
      </c>
      <c r="L30" s="32"/>
      <c r="M30" s="34"/>
    </row>
    <row r="31" spans="1:13" ht="24.75" customHeight="1">
      <c r="A31" s="40"/>
      <c r="B31" s="1" t="s">
        <v>36</v>
      </c>
      <c r="C31" s="7"/>
      <c r="D31" s="11" t="str">
        <f t="shared" si="0"/>
        <v/>
      </c>
      <c r="E31" s="33"/>
      <c r="F31" s="35"/>
      <c r="H31" s="40"/>
      <c r="I31" s="1" t="s">
        <v>36</v>
      </c>
      <c r="J31" s="7"/>
      <c r="K31" s="11" t="str">
        <f t="shared" si="1"/>
        <v/>
      </c>
      <c r="L31" s="33"/>
      <c r="M31" s="35"/>
    </row>
    <row r="32" spans="1:13" ht="24.75" customHeight="1">
      <c r="A32" s="39" t="s">
        <v>115</v>
      </c>
      <c r="B32" s="1" t="s">
        <v>35</v>
      </c>
      <c r="C32" s="7"/>
      <c r="D32" s="11" t="str">
        <f t="shared" si="0"/>
        <v/>
      </c>
      <c r="E32" s="32"/>
      <c r="F32" s="34"/>
      <c r="H32" s="39" t="s">
        <v>130</v>
      </c>
      <c r="I32" s="1" t="s">
        <v>35</v>
      </c>
      <c r="J32" s="7"/>
      <c r="K32" s="11" t="str">
        <f t="shared" si="1"/>
        <v/>
      </c>
      <c r="L32" s="32"/>
      <c r="M32" s="34"/>
    </row>
    <row r="33" spans="1:13" ht="24.75" customHeight="1">
      <c r="A33" s="40"/>
      <c r="B33" s="1" t="s">
        <v>36</v>
      </c>
      <c r="C33" s="7"/>
      <c r="D33" s="11" t="str">
        <f t="shared" si="0"/>
        <v/>
      </c>
      <c r="E33" s="33"/>
      <c r="F33" s="35"/>
      <c r="H33" s="40"/>
      <c r="I33" s="1" t="s">
        <v>36</v>
      </c>
      <c r="J33" s="7"/>
      <c r="K33" s="11" t="str">
        <f t="shared" si="1"/>
        <v/>
      </c>
      <c r="L33" s="33"/>
      <c r="M33" s="35"/>
    </row>
    <row r="34" spans="1:13" ht="24.75" customHeight="1">
      <c r="A34" s="39" t="s">
        <v>116</v>
      </c>
      <c r="B34" s="1" t="s">
        <v>35</v>
      </c>
      <c r="C34" s="7"/>
      <c r="D34" s="11" t="str">
        <f t="shared" si="0"/>
        <v/>
      </c>
      <c r="E34" s="32"/>
      <c r="F34" s="34"/>
      <c r="H34" s="39" t="s">
        <v>131</v>
      </c>
      <c r="I34" s="1" t="s">
        <v>35</v>
      </c>
      <c r="J34" s="7"/>
      <c r="K34" s="11" t="str">
        <f t="shared" si="1"/>
        <v/>
      </c>
      <c r="L34" s="32"/>
      <c r="M34" s="34"/>
    </row>
    <row r="35" spans="1:13" ht="24.75" customHeight="1">
      <c r="A35" s="40"/>
      <c r="B35" s="1" t="s">
        <v>36</v>
      </c>
      <c r="C35" s="7"/>
      <c r="D35" s="12" t="str">
        <f>ASC(C35)</f>
        <v/>
      </c>
      <c r="E35" s="33"/>
      <c r="F35" s="35"/>
      <c r="H35" s="40"/>
      <c r="I35" s="1" t="s">
        <v>36</v>
      </c>
      <c r="J35" s="7"/>
      <c r="K35" s="12" t="str">
        <f>ASC(J35)</f>
        <v/>
      </c>
      <c r="L35" s="33"/>
      <c r="M35" s="35"/>
    </row>
  </sheetData>
  <sheetProtection sheet="1" objects="1" scenarios="1"/>
  <protectedRanges>
    <protectedRange sqref="C6:C35 J6:J35" name="番号と名前"/>
    <protectedRange sqref="E6:E35 L6:L35" name="必要個数"/>
    <protectedRange sqref="F6:F35 M6:M35" name="備考欄"/>
  </protectedRanges>
  <mergeCells count="93">
    <mergeCell ref="M34:M35"/>
    <mergeCell ref="A32:A33"/>
    <mergeCell ref="E32:E33"/>
    <mergeCell ref="F32:F33"/>
    <mergeCell ref="H32:H33"/>
    <mergeCell ref="L32:L33"/>
    <mergeCell ref="M32:M33"/>
    <mergeCell ref="A34:A35"/>
    <mergeCell ref="E34:E35"/>
    <mergeCell ref="F34:F35"/>
    <mergeCell ref="H34:H35"/>
    <mergeCell ref="L34:L35"/>
    <mergeCell ref="M30:M31"/>
    <mergeCell ref="A28:A29"/>
    <mergeCell ref="E28:E29"/>
    <mergeCell ref="F28:F29"/>
    <mergeCell ref="H28:H29"/>
    <mergeCell ref="L28:L29"/>
    <mergeCell ref="M28:M29"/>
    <mergeCell ref="A30:A31"/>
    <mergeCell ref="E30:E31"/>
    <mergeCell ref="F30:F31"/>
    <mergeCell ref="H30:H31"/>
    <mergeCell ref="L30:L31"/>
    <mergeCell ref="M26:M27"/>
    <mergeCell ref="A24:A25"/>
    <mergeCell ref="E24:E25"/>
    <mergeCell ref="F24:F25"/>
    <mergeCell ref="H24:H25"/>
    <mergeCell ref="L24:L25"/>
    <mergeCell ref="M24:M25"/>
    <mergeCell ref="A26:A27"/>
    <mergeCell ref="E26:E27"/>
    <mergeCell ref="F26:F27"/>
    <mergeCell ref="H26:H27"/>
    <mergeCell ref="L26:L27"/>
    <mergeCell ref="M22:M23"/>
    <mergeCell ref="A20:A21"/>
    <mergeCell ref="E20:E21"/>
    <mergeCell ref="F20:F21"/>
    <mergeCell ref="H20:H21"/>
    <mergeCell ref="L20:L21"/>
    <mergeCell ref="M20:M21"/>
    <mergeCell ref="A22:A23"/>
    <mergeCell ref="E22:E23"/>
    <mergeCell ref="F22:F23"/>
    <mergeCell ref="H22:H23"/>
    <mergeCell ref="L22:L23"/>
    <mergeCell ref="M18:M19"/>
    <mergeCell ref="A16:A17"/>
    <mergeCell ref="E16:E17"/>
    <mergeCell ref="F16:F17"/>
    <mergeCell ref="H16:H17"/>
    <mergeCell ref="L16:L17"/>
    <mergeCell ref="M16:M17"/>
    <mergeCell ref="A18:A19"/>
    <mergeCell ref="E18:E19"/>
    <mergeCell ref="F18:F19"/>
    <mergeCell ref="H18:H19"/>
    <mergeCell ref="L18:L19"/>
    <mergeCell ref="M14:M15"/>
    <mergeCell ref="A12:A13"/>
    <mergeCell ref="E12:E13"/>
    <mergeCell ref="F12:F13"/>
    <mergeCell ref="H12:H13"/>
    <mergeCell ref="L12:L13"/>
    <mergeCell ref="M12:M13"/>
    <mergeCell ref="A14:A15"/>
    <mergeCell ref="E14:E15"/>
    <mergeCell ref="F14:F15"/>
    <mergeCell ref="H14:H15"/>
    <mergeCell ref="L14:L15"/>
    <mergeCell ref="M10:M11"/>
    <mergeCell ref="L6:L7"/>
    <mergeCell ref="M6:M7"/>
    <mergeCell ref="A8:A9"/>
    <mergeCell ref="E8:E9"/>
    <mergeCell ref="F8:F9"/>
    <mergeCell ref="H8:H9"/>
    <mergeCell ref="L8:L9"/>
    <mergeCell ref="M8:M9"/>
    <mergeCell ref="A10:A11"/>
    <mergeCell ref="E10:E11"/>
    <mergeCell ref="F10:F11"/>
    <mergeCell ref="H10:H11"/>
    <mergeCell ref="L10:L11"/>
    <mergeCell ref="A1:H1"/>
    <mergeCell ref="A2:H2"/>
    <mergeCell ref="E3:G3"/>
    <mergeCell ref="A6:A7"/>
    <mergeCell ref="E6:E7"/>
    <mergeCell ref="F6:F7"/>
    <mergeCell ref="H6:H7"/>
  </mergeCells>
  <phoneticPr fontId="1"/>
  <conditionalFormatting sqref="E3:G3">
    <cfRule type="containsBlanks" dxfId="0" priority="1">
      <formula>LEN(TRIM(E3))=0</formula>
    </cfRule>
  </conditionalFormatting>
  <pageMargins left="0.31496062992125984" right="0.31496062992125984" top="0" bottom="0" header="0.31496062992125984" footer="0.31496062992125984"/>
  <pageSetup paperSize="9" scale="69" orientation="landscape" r:id="rId1"/>
  <headerFooter>
    <oddFooter>&amp;Rファイル名→&amp;F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08067-543A-4A9A-9CF5-CD73FD29379B}">
  <sheetPr codeName="Sheet10">
    <tabColor rgb="FFFFFF00"/>
  </sheetPr>
  <dimension ref="A1:B17"/>
  <sheetViews>
    <sheetView workbookViewId="0">
      <selection sqref="A1:A8"/>
    </sheetView>
  </sheetViews>
  <sheetFormatPr defaultRowHeight="25.5"/>
  <cols>
    <col min="1" max="1" width="4.375" style="43" bestFit="1" customWidth="1"/>
    <col min="2" max="2" width="15.25" style="44" bestFit="1" customWidth="1"/>
    <col min="3" max="16384" width="9" style="45"/>
  </cols>
  <sheetData>
    <row r="1" spans="1:2" customFormat="1">
      <c r="A1" s="21" t="s">
        <v>63</v>
      </c>
      <c r="B1" s="6" t="s">
        <v>65</v>
      </c>
    </row>
    <row r="2" spans="1:2" customFormat="1">
      <c r="A2" s="21"/>
      <c r="B2" s="6"/>
    </row>
    <row r="3" spans="1:2" customFormat="1">
      <c r="A3" s="21" t="s">
        <v>63</v>
      </c>
      <c r="B3" s="6" t="s">
        <v>64</v>
      </c>
    </row>
    <row r="4" spans="1:2" customFormat="1">
      <c r="A4" s="21"/>
      <c r="B4" s="6" t="s">
        <v>66</v>
      </c>
    </row>
    <row r="5" spans="1:2" customFormat="1">
      <c r="A5" s="21"/>
      <c r="B5" s="6"/>
    </row>
    <row r="6" spans="1:2" customFormat="1">
      <c r="A6" s="21" t="s">
        <v>63</v>
      </c>
      <c r="B6" s="6" t="s">
        <v>67</v>
      </c>
    </row>
    <row r="7" spans="1:2" customFormat="1">
      <c r="A7" s="21"/>
      <c r="B7" s="6" t="s">
        <v>59</v>
      </c>
    </row>
    <row r="8" spans="1:2" customFormat="1">
      <c r="A8" s="21"/>
      <c r="B8" s="6" t="s">
        <v>60</v>
      </c>
    </row>
    <row r="9" spans="1:2" customFormat="1">
      <c r="A9" s="21"/>
      <c r="B9" s="6" t="s">
        <v>61</v>
      </c>
    </row>
    <row r="10" spans="1:2" customFormat="1">
      <c r="A10" s="21"/>
      <c r="B10" s="6"/>
    </row>
    <row r="11" spans="1:2" customFormat="1">
      <c r="A11" s="21" t="s">
        <v>63</v>
      </c>
      <c r="B11" s="6" t="s">
        <v>68</v>
      </c>
    </row>
    <row r="12" spans="1:2" customFormat="1">
      <c r="A12" s="21"/>
      <c r="B12" s="27" t="s">
        <v>69</v>
      </c>
    </row>
    <row r="13" spans="1:2" customFormat="1">
      <c r="A13" s="21"/>
      <c r="B13" s="26" t="s">
        <v>62</v>
      </c>
    </row>
    <row r="14" spans="1:2" customFormat="1">
      <c r="A14" s="21"/>
      <c r="B14" s="6"/>
    </row>
    <row r="15" spans="1:2">
      <c r="A15" s="43" t="s">
        <v>63</v>
      </c>
      <c r="B15" s="46">
        <v>46080</v>
      </c>
    </row>
    <row r="16" spans="1:2">
      <c r="B16" s="44" t="s">
        <v>133</v>
      </c>
    </row>
    <row r="17" spans="2:2">
      <c r="B17" s="44" t="s">
        <v>134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0C0EF-04B4-41EB-B6B1-B00AAAF617D8}">
  <sheetPr codeName="Sheet3"/>
  <dimension ref="A1:M60"/>
  <sheetViews>
    <sheetView workbookViewId="0">
      <selection sqref="A1:A8"/>
    </sheetView>
  </sheetViews>
  <sheetFormatPr defaultRowHeight="18.75"/>
  <cols>
    <col min="2" max="2" width="9" style="30"/>
    <col min="3" max="3" width="29.5" customWidth="1"/>
    <col min="6" max="6" width="29.5" customWidth="1"/>
  </cols>
  <sheetData>
    <row r="1" spans="1:13">
      <c r="A1" t="s">
        <v>0</v>
      </c>
      <c r="B1" s="30" t="s">
        <v>36</v>
      </c>
      <c r="C1" t="str">
        <f>名前01人目</f>
        <v/>
      </c>
      <c r="D1" t="str">
        <f>IF($L$1=FALSE,"",IF(AND($L$1=TRUE,B1="名前"),DBCS(C1),C1))</f>
        <v/>
      </c>
      <c r="L1" s="56" t="b">
        <v>0</v>
      </c>
      <c r="M1" s="57" t="s">
        <v>132</v>
      </c>
    </row>
    <row r="2" spans="1:13">
      <c r="A2" t="s">
        <v>1</v>
      </c>
      <c r="B2" s="30" t="s">
        <v>36</v>
      </c>
      <c r="C2" t="str">
        <f>名前02人目</f>
        <v/>
      </c>
      <c r="D2" t="str">
        <f t="shared" ref="D2:D60" si="0">IF($L$1=FALSE,"",IF(AND($L$1=TRUE,B2="名前"),DBCS(C2),C2))</f>
        <v/>
      </c>
    </row>
    <row r="3" spans="1:13">
      <c r="A3" t="s">
        <v>2</v>
      </c>
      <c r="B3" s="30" t="s">
        <v>36</v>
      </c>
      <c r="C3" t="str">
        <f>名前03人目</f>
        <v/>
      </c>
      <c r="D3" t="str">
        <f t="shared" si="0"/>
        <v/>
      </c>
    </row>
    <row r="4" spans="1:13">
      <c r="A4" t="s">
        <v>3</v>
      </c>
      <c r="B4" s="30" t="s">
        <v>36</v>
      </c>
      <c r="C4" t="str">
        <f>名前04人目</f>
        <v/>
      </c>
      <c r="D4" t="str">
        <f t="shared" si="0"/>
        <v/>
      </c>
    </row>
    <row r="5" spans="1:13">
      <c r="A5" t="s">
        <v>4</v>
      </c>
      <c r="B5" s="30" t="s">
        <v>36</v>
      </c>
      <c r="C5" t="str">
        <f>名前05人目</f>
        <v/>
      </c>
      <c r="D5" t="str">
        <f t="shared" si="0"/>
        <v/>
      </c>
    </row>
    <row r="6" spans="1:13">
      <c r="A6" t="s">
        <v>5</v>
      </c>
      <c r="B6" s="30" t="s">
        <v>36</v>
      </c>
      <c r="C6" t="str">
        <f>名前06人目</f>
        <v/>
      </c>
      <c r="D6" t="str">
        <f t="shared" si="0"/>
        <v/>
      </c>
    </row>
    <row r="7" spans="1:13">
      <c r="A7" t="s">
        <v>6</v>
      </c>
      <c r="B7" s="30" t="s">
        <v>36</v>
      </c>
      <c r="C7" t="str">
        <f>名前07人目</f>
        <v/>
      </c>
      <c r="D7" t="str">
        <f t="shared" si="0"/>
        <v/>
      </c>
    </row>
    <row r="8" spans="1:13">
      <c r="A8" t="s">
        <v>7</v>
      </c>
      <c r="B8" s="30" t="s">
        <v>36</v>
      </c>
      <c r="C8" t="str">
        <f>名前08人目</f>
        <v/>
      </c>
      <c r="D8" t="str">
        <f t="shared" si="0"/>
        <v/>
      </c>
    </row>
    <row r="9" spans="1:13">
      <c r="A9" t="s">
        <v>8</v>
      </c>
      <c r="B9" s="30" t="s">
        <v>36</v>
      </c>
      <c r="C9" t="str">
        <f>名前09人目</f>
        <v/>
      </c>
      <c r="D9" t="str">
        <f t="shared" si="0"/>
        <v/>
      </c>
    </row>
    <row r="10" spans="1:13">
      <c r="A10" t="s">
        <v>9</v>
      </c>
      <c r="B10" s="30" t="s">
        <v>36</v>
      </c>
      <c r="C10" t="str">
        <f>名前10人目</f>
        <v/>
      </c>
      <c r="D10" t="str">
        <f t="shared" si="0"/>
        <v/>
      </c>
    </row>
    <row r="11" spans="1:13">
      <c r="A11" t="s">
        <v>10</v>
      </c>
      <c r="B11" s="30" t="s">
        <v>36</v>
      </c>
      <c r="C11" t="str">
        <f>名前11人目</f>
        <v/>
      </c>
      <c r="D11" t="str">
        <f t="shared" si="0"/>
        <v/>
      </c>
    </row>
    <row r="12" spans="1:13">
      <c r="A12" t="s">
        <v>11</v>
      </c>
      <c r="B12" s="30" t="s">
        <v>36</v>
      </c>
      <c r="C12" t="str">
        <f>名前12人目</f>
        <v/>
      </c>
      <c r="D12" t="str">
        <f t="shared" si="0"/>
        <v/>
      </c>
    </row>
    <row r="13" spans="1:13">
      <c r="A13" t="s">
        <v>12</v>
      </c>
      <c r="B13" s="30" t="s">
        <v>36</v>
      </c>
      <c r="C13" t="str">
        <f>名前13人目</f>
        <v/>
      </c>
      <c r="D13" t="str">
        <f t="shared" si="0"/>
        <v/>
      </c>
    </row>
    <row r="14" spans="1:13">
      <c r="A14" t="s">
        <v>13</v>
      </c>
      <c r="B14" s="30" t="s">
        <v>36</v>
      </c>
      <c r="C14" t="str">
        <f>名前14人目</f>
        <v/>
      </c>
      <c r="D14" t="str">
        <f t="shared" si="0"/>
        <v/>
      </c>
    </row>
    <row r="15" spans="1:13">
      <c r="A15" t="s">
        <v>14</v>
      </c>
      <c r="B15" s="30" t="s">
        <v>36</v>
      </c>
      <c r="C15" t="str">
        <f>名前15人目</f>
        <v/>
      </c>
      <c r="D15" t="str">
        <f t="shared" si="0"/>
        <v/>
      </c>
    </row>
    <row r="16" spans="1:13">
      <c r="A16" t="s">
        <v>15</v>
      </c>
      <c r="B16" s="30" t="s">
        <v>36</v>
      </c>
      <c r="C16" t="str">
        <f>名前16人目</f>
        <v/>
      </c>
      <c r="D16" t="str">
        <f t="shared" si="0"/>
        <v/>
      </c>
    </row>
    <row r="17" spans="1:4">
      <c r="A17" t="s">
        <v>16</v>
      </c>
      <c r="B17" s="30" t="s">
        <v>36</v>
      </c>
      <c r="C17" t="str">
        <f>名前17人目</f>
        <v/>
      </c>
      <c r="D17" t="str">
        <f t="shared" si="0"/>
        <v/>
      </c>
    </row>
    <row r="18" spans="1:4">
      <c r="A18" t="s">
        <v>17</v>
      </c>
      <c r="B18" s="30" t="s">
        <v>36</v>
      </c>
      <c r="C18" t="str">
        <f>名前18人目</f>
        <v/>
      </c>
      <c r="D18" t="str">
        <f t="shared" si="0"/>
        <v/>
      </c>
    </row>
    <row r="19" spans="1:4">
      <c r="A19" t="s">
        <v>18</v>
      </c>
      <c r="B19" s="30" t="s">
        <v>36</v>
      </c>
      <c r="C19" t="str">
        <f>名前19人目</f>
        <v/>
      </c>
      <c r="D19" t="str">
        <f t="shared" si="0"/>
        <v/>
      </c>
    </row>
    <row r="20" spans="1:4">
      <c r="A20" t="s">
        <v>19</v>
      </c>
      <c r="B20" s="30" t="s">
        <v>36</v>
      </c>
      <c r="C20" t="str">
        <f>名前20人目</f>
        <v/>
      </c>
      <c r="D20" t="str">
        <f t="shared" si="0"/>
        <v/>
      </c>
    </row>
    <row r="21" spans="1:4">
      <c r="A21" t="s">
        <v>20</v>
      </c>
      <c r="B21" s="30" t="s">
        <v>36</v>
      </c>
      <c r="C21" t="str">
        <f>名前21人目</f>
        <v/>
      </c>
      <c r="D21" t="str">
        <f t="shared" si="0"/>
        <v/>
      </c>
    </row>
    <row r="22" spans="1:4">
      <c r="A22" t="s">
        <v>21</v>
      </c>
      <c r="B22" s="30" t="s">
        <v>36</v>
      </c>
      <c r="C22" t="str">
        <f>名前22人目</f>
        <v/>
      </c>
      <c r="D22" t="str">
        <f t="shared" si="0"/>
        <v/>
      </c>
    </row>
    <row r="23" spans="1:4">
      <c r="A23" t="s">
        <v>22</v>
      </c>
      <c r="B23" s="30" t="s">
        <v>36</v>
      </c>
      <c r="C23" t="str">
        <f>名前23人目</f>
        <v/>
      </c>
      <c r="D23" t="str">
        <f t="shared" si="0"/>
        <v/>
      </c>
    </row>
    <row r="24" spans="1:4">
      <c r="A24" t="s">
        <v>23</v>
      </c>
      <c r="B24" s="30" t="s">
        <v>36</v>
      </c>
      <c r="C24" t="str">
        <f>名前24人目</f>
        <v/>
      </c>
      <c r="D24" t="str">
        <f t="shared" si="0"/>
        <v/>
      </c>
    </row>
    <row r="25" spans="1:4">
      <c r="A25" t="s">
        <v>24</v>
      </c>
      <c r="B25" s="30" t="s">
        <v>36</v>
      </c>
      <c r="C25" t="str">
        <f>名前25人目</f>
        <v/>
      </c>
      <c r="D25" t="str">
        <f t="shared" si="0"/>
        <v/>
      </c>
    </row>
    <row r="26" spans="1:4">
      <c r="A26" t="s">
        <v>25</v>
      </c>
      <c r="B26" s="30" t="s">
        <v>36</v>
      </c>
      <c r="C26" t="str">
        <f>名前26人目</f>
        <v/>
      </c>
      <c r="D26" t="str">
        <f t="shared" si="0"/>
        <v/>
      </c>
    </row>
    <row r="27" spans="1:4">
      <c r="A27" t="s">
        <v>26</v>
      </c>
      <c r="B27" s="30" t="s">
        <v>36</v>
      </c>
      <c r="C27" t="str">
        <f>名前27人目</f>
        <v/>
      </c>
      <c r="D27" t="str">
        <f t="shared" si="0"/>
        <v/>
      </c>
    </row>
    <row r="28" spans="1:4">
      <c r="A28" t="s">
        <v>27</v>
      </c>
      <c r="B28" s="30" t="s">
        <v>36</v>
      </c>
      <c r="C28" t="str">
        <f>名前28人目</f>
        <v/>
      </c>
      <c r="D28" t="str">
        <f t="shared" si="0"/>
        <v/>
      </c>
    </row>
    <row r="29" spans="1:4">
      <c r="A29" t="s">
        <v>28</v>
      </c>
      <c r="B29" s="30" t="s">
        <v>36</v>
      </c>
      <c r="C29" t="str">
        <f>名前29人目</f>
        <v/>
      </c>
      <c r="D29" t="str">
        <f t="shared" si="0"/>
        <v/>
      </c>
    </row>
    <row r="30" spans="1:4">
      <c r="A30" t="s">
        <v>29</v>
      </c>
      <c r="B30" s="30" t="s">
        <v>36</v>
      </c>
      <c r="C30" t="str">
        <f>名前30人目</f>
        <v/>
      </c>
      <c r="D30" t="str">
        <f t="shared" si="0"/>
        <v/>
      </c>
    </row>
    <row r="31" spans="1:4">
      <c r="A31" t="s">
        <v>102</v>
      </c>
      <c r="B31" s="30" t="s">
        <v>36</v>
      </c>
      <c r="C31" t="str" cm="1">
        <f t="array" ref="C31">名前31人目</f>
        <v/>
      </c>
      <c r="D31" t="str">
        <f t="shared" si="0"/>
        <v/>
      </c>
    </row>
    <row r="32" spans="1:4">
      <c r="A32" t="s">
        <v>103</v>
      </c>
      <c r="B32" s="30" t="s">
        <v>36</v>
      </c>
      <c r="C32" t="str" cm="1">
        <f t="array" ref="C32">名前32人目</f>
        <v/>
      </c>
      <c r="D32" t="str">
        <f t="shared" si="0"/>
        <v/>
      </c>
    </row>
    <row r="33" spans="1:4">
      <c r="A33" t="s">
        <v>104</v>
      </c>
      <c r="B33" s="30" t="s">
        <v>36</v>
      </c>
      <c r="C33" t="str" cm="1">
        <f t="array" ref="C33">名前33人目</f>
        <v/>
      </c>
      <c r="D33" t="str">
        <f t="shared" si="0"/>
        <v/>
      </c>
    </row>
    <row r="34" spans="1:4">
      <c r="A34" t="s">
        <v>105</v>
      </c>
      <c r="B34" s="30" t="s">
        <v>36</v>
      </c>
      <c r="C34" t="str">
        <f>名前34人目</f>
        <v/>
      </c>
      <c r="D34" t="str">
        <f t="shared" si="0"/>
        <v/>
      </c>
    </row>
    <row r="35" spans="1:4">
      <c r="A35" t="s">
        <v>106</v>
      </c>
      <c r="B35" s="30" t="s">
        <v>36</v>
      </c>
      <c r="C35" t="str">
        <f>名前35人目</f>
        <v/>
      </c>
      <c r="D35" t="str">
        <f t="shared" si="0"/>
        <v/>
      </c>
    </row>
    <row r="36" spans="1:4">
      <c r="A36" t="s">
        <v>107</v>
      </c>
      <c r="B36" s="30" t="s">
        <v>36</v>
      </c>
      <c r="C36" t="str">
        <f>名前36人目</f>
        <v/>
      </c>
      <c r="D36" t="str">
        <f t="shared" si="0"/>
        <v/>
      </c>
    </row>
    <row r="37" spans="1:4">
      <c r="A37" t="s">
        <v>108</v>
      </c>
      <c r="B37" s="30" t="s">
        <v>36</v>
      </c>
      <c r="C37" t="str">
        <f>名前37人目</f>
        <v/>
      </c>
      <c r="D37" t="str">
        <f t="shared" si="0"/>
        <v/>
      </c>
    </row>
    <row r="38" spans="1:4">
      <c r="A38" t="s">
        <v>109</v>
      </c>
      <c r="B38" s="30" t="s">
        <v>36</v>
      </c>
      <c r="C38" t="str">
        <f>名前38人目</f>
        <v/>
      </c>
      <c r="D38" t="str">
        <f t="shared" si="0"/>
        <v/>
      </c>
    </row>
    <row r="39" spans="1:4">
      <c r="A39" t="s">
        <v>110</v>
      </c>
      <c r="B39" s="30" t="s">
        <v>36</v>
      </c>
      <c r="C39" t="str">
        <f>名前39人目</f>
        <v/>
      </c>
      <c r="D39" t="str">
        <f t="shared" si="0"/>
        <v/>
      </c>
    </row>
    <row r="40" spans="1:4">
      <c r="A40" t="s">
        <v>111</v>
      </c>
      <c r="B40" s="30" t="s">
        <v>36</v>
      </c>
      <c r="C40" t="str">
        <f>名前40人目</f>
        <v/>
      </c>
      <c r="D40" t="str">
        <f t="shared" si="0"/>
        <v/>
      </c>
    </row>
    <row r="41" spans="1:4">
      <c r="A41" t="s">
        <v>112</v>
      </c>
      <c r="B41" s="30" t="s">
        <v>36</v>
      </c>
      <c r="C41" t="str">
        <f>名前41人目</f>
        <v/>
      </c>
      <c r="D41" t="str">
        <f t="shared" si="0"/>
        <v/>
      </c>
    </row>
    <row r="42" spans="1:4">
      <c r="A42" t="s">
        <v>113</v>
      </c>
      <c r="B42" s="30" t="s">
        <v>36</v>
      </c>
      <c r="C42" t="str">
        <f>名前42人目</f>
        <v/>
      </c>
      <c r="D42" t="str">
        <f t="shared" si="0"/>
        <v/>
      </c>
    </row>
    <row r="43" spans="1:4">
      <c r="A43" t="s">
        <v>114</v>
      </c>
      <c r="B43" s="30" t="s">
        <v>36</v>
      </c>
      <c r="C43" t="str">
        <f>名前43人目</f>
        <v/>
      </c>
      <c r="D43" t="str">
        <f t="shared" si="0"/>
        <v/>
      </c>
    </row>
    <row r="44" spans="1:4">
      <c r="A44" t="s">
        <v>115</v>
      </c>
      <c r="B44" s="30" t="s">
        <v>36</v>
      </c>
      <c r="C44" t="str">
        <f>名前44人目</f>
        <v/>
      </c>
      <c r="D44" t="str">
        <f t="shared" si="0"/>
        <v/>
      </c>
    </row>
    <row r="45" spans="1:4">
      <c r="A45" t="s">
        <v>116</v>
      </c>
      <c r="B45" s="30" t="s">
        <v>36</v>
      </c>
      <c r="C45" t="str">
        <f>名前45人目</f>
        <v/>
      </c>
      <c r="D45" t="str">
        <f t="shared" si="0"/>
        <v/>
      </c>
    </row>
    <row r="46" spans="1:4">
      <c r="A46" t="s">
        <v>117</v>
      </c>
      <c r="B46" s="30" t="s">
        <v>36</v>
      </c>
      <c r="C46" t="str">
        <f>名前46人目</f>
        <v/>
      </c>
      <c r="D46" t="str">
        <f t="shared" si="0"/>
        <v/>
      </c>
    </row>
    <row r="47" spans="1:4">
      <c r="A47" t="s">
        <v>118</v>
      </c>
      <c r="B47" s="30" t="s">
        <v>36</v>
      </c>
      <c r="C47" t="str">
        <f>名前47人目</f>
        <v/>
      </c>
      <c r="D47" t="str">
        <f t="shared" si="0"/>
        <v/>
      </c>
    </row>
    <row r="48" spans="1:4">
      <c r="A48" t="s">
        <v>119</v>
      </c>
      <c r="B48" s="30" t="s">
        <v>36</v>
      </c>
      <c r="C48" t="str">
        <f>名前48人目</f>
        <v/>
      </c>
      <c r="D48" t="str">
        <f t="shared" si="0"/>
        <v/>
      </c>
    </row>
    <row r="49" spans="1:4">
      <c r="A49" t="s">
        <v>120</v>
      </c>
      <c r="B49" s="30" t="s">
        <v>36</v>
      </c>
      <c r="C49" t="str">
        <f>名前49人目</f>
        <v/>
      </c>
      <c r="D49" t="str">
        <f t="shared" si="0"/>
        <v/>
      </c>
    </row>
    <row r="50" spans="1:4">
      <c r="A50" t="s">
        <v>121</v>
      </c>
      <c r="B50" s="30" t="s">
        <v>36</v>
      </c>
      <c r="C50" t="str">
        <f>名前50人目</f>
        <v/>
      </c>
      <c r="D50" t="str">
        <f t="shared" si="0"/>
        <v/>
      </c>
    </row>
    <row r="51" spans="1:4">
      <c r="A51" t="s">
        <v>122</v>
      </c>
      <c r="B51" s="30" t="s">
        <v>36</v>
      </c>
      <c r="C51" t="str">
        <f>名前51人目</f>
        <v/>
      </c>
      <c r="D51" t="str">
        <f t="shared" si="0"/>
        <v/>
      </c>
    </row>
    <row r="52" spans="1:4">
      <c r="A52" t="s">
        <v>123</v>
      </c>
      <c r="B52" s="30" t="s">
        <v>36</v>
      </c>
      <c r="C52" t="str">
        <f>名前52人目</f>
        <v/>
      </c>
      <c r="D52" t="str">
        <f t="shared" si="0"/>
        <v/>
      </c>
    </row>
    <row r="53" spans="1:4">
      <c r="A53" t="s">
        <v>124</v>
      </c>
      <c r="B53" s="30" t="s">
        <v>36</v>
      </c>
      <c r="C53" t="str">
        <f>名前53人目</f>
        <v/>
      </c>
      <c r="D53" t="str">
        <f t="shared" si="0"/>
        <v/>
      </c>
    </row>
    <row r="54" spans="1:4">
      <c r="A54" t="s">
        <v>125</v>
      </c>
      <c r="B54" s="30" t="s">
        <v>36</v>
      </c>
      <c r="C54" t="str">
        <f>名前54人目</f>
        <v/>
      </c>
      <c r="D54" t="str">
        <f t="shared" si="0"/>
        <v/>
      </c>
    </row>
    <row r="55" spans="1:4">
      <c r="A55" t="s">
        <v>126</v>
      </c>
      <c r="B55" s="30" t="s">
        <v>36</v>
      </c>
      <c r="C55" t="str">
        <f>名前55人目</f>
        <v/>
      </c>
      <c r="D55" t="str">
        <f t="shared" si="0"/>
        <v/>
      </c>
    </row>
    <row r="56" spans="1:4">
      <c r="A56" t="s">
        <v>127</v>
      </c>
      <c r="B56" s="30" t="s">
        <v>36</v>
      </c>
      <c r="C56" t="str">
        <f>名前56人目</f>
        <v/>
      </c>
      <c r="D56" t="str">
        <f t="shared" si="0"/>
        <v/>
      </c>
    </row>
    <row r="57" spans="1:4">
      <c r="A57" t="s">
        <v>128</v>
      </c>
      <c r="B57" s="30" t="s">
        <v>36</v>
      </c>
      <c r="C57" t="str">
        <f>名前57人目</f>
        <v/>
      </c>
      <c r="D57" t="str">
        <f t="shared" si="0"/>
        <v/>
      </c>
    </row>
    <row r="58" spans="1:4">
      <c r="A58" t="s">
        <v>129</v>
      </c>
      <c r="B58" s="30" t="s">
        <v>36</v>
      </c>
      <c r="C58" t="str">
        <f>名前58人目</f>
        <v/>
      </c>
      <c r="D58" t="str">
        <f t="shared" si="0"/>
        <v/>
      </c>
    </row>
    <row r="59" spans="1:4">
      <c r="A59" t="s">
        <v>130</v>
      </c>
      <c r="B59" s="30" t="s">
        <v>36</v>
      </c>
      <c r="C59" t="str">
        <f>名前59人目</f>
        <v/>
      </c>
      <c r="D59" t="str">
        <f t="shared" si="0"/>
        <v/>
      </c>
    </row>
    <row r="60" spans="1:4">
      <c r="A60" t="s">
        <v>131</v>
      </c>
      <c r="B60" s="30" t="s">
        <v>36</v>
      </c>
      <c r="C60" t="str">
        <f>名前60人目</f>
        <v/>
      </c>
      <c r="D60" t="str">
        <f t="shared" si="0"/>
        <v/>
      </c>
    </row>
  </sheetData>
  <phoneticPr fontId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C6CCB-47BB-47E4-8753-A69B0097103E}">
  <sheetPr codeName="Sheet4"/>
  <dimension ref="A1:C60"/>
  <sheetViews>
    <sheetView workbookViewId="0">
      <selection sqref="A1:A8"/>
    </sheetView>
  </sheetViews>
  <sheetFormatPr defaultRowHeight="18.75"/>
  <cols>
    <col min="2" max="2" width="9" style="30"/>
    <col min="3" max="3" width="29.5" customWidth="1"/>
    <col min="6" max="6" width="29.5" customWidth="1"/>
  </cols>
  <sheetData>
    <row r="1" spans="1:3">
      <c r="A1" t="s">
        <v>0</v>
      </c>
      <c r="B1" s="30" t="s">
        <v>35</v>
      </c>
      <c r="C1" t="str">
        <f>番号01人目</f>
        <v/>
      </c>
    </row>
    <row r="2" spans="1:3">
      <c r="A2" t="s">
        <v>1</v>
      </c>
      <c r="B2" s="30" t="s">
        <v>35</v>
      </c>
      <c r="C2" t="str">
        <f>番号02人目</f>
        <v/>
      </c>
    </row>
    <row r="3" spans="1:3">
      <c r="A3" t="s">
        <v>2</v>
      </c>
      <c r="B3" s="30" t="s">
        <v>35</v>
      </c>
      <c r="C3" t="str">
        <f>番号03人目</f>
        <v/>
      </c>
    </row>
    <row r="4" spans="1:3">
      <c r="A4" t="s">
        <v>3</v>
      </c>
      <c r="B4" s="30" t="s">
        <v>35</v>
      </c>
      <c r="C4" t="str">
        <f>番号04人目</f>
        <v/>
      </c>
    </row>
    <row r="5" spans="1:3">
      <c r="A5" t="s">
        <v>4</v>
      </c>
      <c r="B5" s="30" t="s">
        <v>35</v>
      </c>
      <c r="C5" t="str">
        <f>番号05人目</f>
        <v/>
      </c>
    </row>
    <row r="6" spans="1:3">
      <c r="A6" t="s">
        <v>5</v>
      </c>
      <c r="B6" s="30" t="s">
        <v>35</v>
      </c>
      <c r="C6" t="str">
        <f>番号06人目</f>
        <v/>
      </c>
    </row>
    <row r="7" spans="1:3">
      <c r="A7" t="s">
        <v>6</v>
      </c>
      <c r="B7" s="30" t="s">
        <v>35</v>
      </c>
      <c r="C7" t="str">
        <f>番号07人目</f>
        <v/>
      </c>
    </row>
    <row r="8" spans="1:3">
      <c r="A8" t="s">
        <v>7</v>
      </c>
      <c r="B8" s="30" t="s">
        <v>35</v>
      </c>
      <c r="C8" t="str">
        <f>番号08人目</f>
        <v/>
      </c>
    </row>
    <row r="9" spans="1:3">
      <c r="A9" t="s">
        <v>8</v>
      </c>
      <c r="B9" s="30" t="s">
        <v>35</v>
      </c>
      <c r="C9" t="str">
        <f>番号09人目</f>
        <v/>
      </c>
    </row>
    <row r="10" spans="1:3">
      <c r="A10" t="s">
        <v>9</v>
      </c>
      <c r="B10" s="30" t="s">
        <v>35</v>
      </c>
      <c r="C10" t="str">
        <f>番号10人目</f>
        <v/>
      </c>
    </row>
    <row r="11" spans="1:3">
      <c r="A11" t="s">
        <v>10</v>
      </c>
      <c r="B11" s="30" t="s">
        <v>35</v>
      </c>
      <c r="C11" t="str">
        <f>番号11人目</f>
        <v/>
      </c>
    </row>
    <row r="12" spans="1:3">
      <c r="A12" t="s">
        <v>11</v>
      </c>
      <c r="B12" s="30" t="s">
        <v>35</v>
      </c>
      <c r="C12" t="str">
        <f>番号12人目</f>
        <v/>
      </c>
    </row>
    <row r="13" spans="1:3">
      <c r="A13" t="s">
        <v>12</v>
      </c>
      <c r="B13" s="30" t="s">
        <v>35</v>
      </c>
      <c r="C13" t="str">
        <f>番号13人目</f>
        <v/>
      </c>
    </row>
    <row r="14" spans="1:3">
      <c r="A14" t="s">
        <v>13</v>
      </c>
      <c r="B14" s="30" t="s">
        <v>35</v>
      </c>
      <c r="C14" t="str">
        <f>番号14人目</f>
        <v/>
      </c>
    </row>
    <row r="15" spans="1:3">
      <c r="A15" t="s">
        <v>14</v>
      </c>
      <c r="B15" s="30" t="s">
        <v>35</v>
      </c>
      <c r="C15" t="str">
        <f>番号15人目</f>
        <v/>
      </c>
    </row>
    <row r="16" spans="1:3">
      <c r="A16" t="s">
        <v>15</v>
      </c>
      <c r="B16" s="30" t="s">
        <v>35</v>
      </c>
      <c r="C16" t="str">
        <f>番号16人目</f>
        <v/>
      </c>
    </row>
    <row r="17" spans="1:3">
      <c r="A17" t="s">
        <v>16</v>
      </c>
      <c r="B17" s="30" t="s">
        <v>35</v>
      </c>
      <c r="C17" t="str">
        <f>番号17人目</f>
        <v/>
      </c>
    </row>
    <row r="18" spans="1:3">
      <c r="A18" t="s">
        <v>17</v>
      </c>
      <c r="B18" s="30" t="s">
        <v>35</v>
      </c>
      <c r="C18" t="str">
        <f>番号18人目</f>
        <v/>
      </c>
    </row>
    <row r="19" spans="1:3">
      <c r="A19" t="s">
        <v>18</v>
      </c>
      <c r="B19" s="30" t="s">
        <v>35</v>
      </c>
      <c r="C19" t="str">
        <f>番号19人目</f>
        <v/>
      </c>
    </row>
    <row r="20" spans="1:3">
      <c r="A20" t="s">
        <v>19</v>
      </c>
      <c r="B20" s="30" t="s">
        <v>35</v>
      </c>
      <c r="C20" t="str">
        <f>番号20人目</f>
        <v/>
      </c>
    </row>
    <row r="21" spans="1:3">
      <c r="A21" t="s">
        <v>20</v>
      </c>
      <c r="B21" s="30" t="s">
        <v>35</v>
      </c>
      <c r="C21" t="str">
        <f>番号21人目</f>
        <v/>
      </c>
    </row>
    <row r="22" spans="1:3">
      <c r="A22" t="s">
        <v>21</v>
      </c>
      <c r="B22" s="30" t="s">
        <v>35</v>
      </c>
      <c r="C22" t="str">
        <f>番号22人目</f>
        <v/>
      </c>
    </row>
    <row r="23" spans="1:3">
      <c r="A23" t="s">
        <v>22</v>
      </c>
      <c r="B23" s="30" t="s">
        <v>35</v>
      </c>
      <c r="C23" t="str">
        <f>番号23人目</f>
        <v/>
      </c>
    </row>
    <row r="24" spans="1:3">
      <c r="A24" t="s">
        <v>23</v>
      </c>
      <c r="B24" s="30" t="s">
        <v>35</v>
      </c>
      <c r="C24" t="str">
        <f>番号24人目</f>
        <v/>
      </c>
    </row>
    <row r="25" spans="1:3">
      <c r="A25" t="s">
        <v>24</v>
      </c>
      <c r="B25" s="30" t="s">
        <v>35</v>
      </c>
      <c r="C25" t="str">
        <f>番号25人目</f>
        <v/>
      </c>
    </row>
    <row r="26" spans="1:3">
      <c r="A26" t="s">
        <v>25</v>
      </c>
      <c r="B26" s="30" t="s">
        <v>35</v>
      </c>
      <c r="C26" t="str">
        <f>番号26人目</f>
        <v/>
      </c>
    </row>
    <row r="27" spans="1:3">
      <c r="A27" t="s">
        <v>26</v>
      </c>
      <c r="B27" s="30" t="s">
        <v>35</v>
      </c>
      <c r="C27" t="str">
        <f>番号27人目</f>
        <v/>
      </c>
    </row>
    <row r="28" spans="1:3">
      <c r="A28" t="s">
        <v>27</v>
      </c>
      <c r="B28" s="30" t="s">
        <v>35</v>
      </c>
      <c r="C28" t="str">
        <f>番号28人目</f>
        <v/>
      </c>
    </row>
    <row r="29" spans="1:3">
      <c r="A29" t="s">
        <v>28</v>
      </c>
      <c r="B29" s="30" t="s">
        <v>35</v>
      </c>
      <c r="C29" t="str">
        <f>番号29人目</f>
        <v/>
      </c>
    </row>
    <row r="30" spans="1:3">
      <c r="A30" t="s">
        <v>29</v>
      </c>
      <c r="B30" s="30" t="s">
        <v>35</v>
      </c>
      <c r="C30" t="str">
        <f>番号30人目</f>
        <v/>
      </c>
    </row>
    <row r="31" spans="1:3">
      <c r="A31" t="s">
        <v>102</v>
      </c>
      <c r="B31" s="30" t="s">
        <v>35</v>
      </c>
      <c r="C31" t="str" cm="1">
        <f t="array" ref="C31">番号31人目</f>
        <v/>
      </c>
    </row>
    <row r="32" spans="1:3">
      <c r="A32" t="s">
        <v>103</v>
      </c>
      <c r="B32" s="30" t="s">
        <v>35</v>
      </c>
      <c r="C32" t="str" cm="1">
        <f t="array" ref="C32">番号32人目</f>
        <v/>
      </c>
    </row>
    <row r="33" spans="1:3">
      <c r="A33" t="s">
        <v>104</v>
      </c>
      <c r="B33" s="30" t="s">
        <v>35</v>
      </c>
      <c r="C33" t="str" cm="1">
        <f t="array" ref="C33">番号33人目</f>
        <v/>
      </c>
    </row>
    <row r="34" spans="1:3">
      <c r="A34" t="s">
        <v>105</v>
      </c>
      <c r="B34" s="30" t="s">
        <v>35</v>
      </c>
      <c r="C34" t="str">
        <f>番号34人目</f>
        <v/>
      </c>
    </row>
    <row r="35" spans="1:3">
      <c r="A35" t="s">
        <v>106</v>
      </c>
      <c r="B35" s="30" t="s">
        <v>35</v>
      </c>
      <c r="C35" t="str">
        <f>番号35人目</f>
        <v/>
      </c>
    </row>
    <row r="36" spans="1:3">
      <c r="A36" t="s">
        <v>107</v>
      </c>
      <c r="B36" s="30" t="s">
        <v>35</v>
      </c>
      <c r="C36" t="str">
        <f>番号36人目</f>
        <v/>
      </c>
    </row>
    <row r="37" spans="1:3">
      <c r="A37" t="s">
        <v>108</v>
      </c>
      <c r="B37" s="30" t="s">
        <v>35</v>
      </c>
      <c r="C37" t="str">
        <f>番号37人目</f>
        <v/>
      </c>
    </row>
    <row r="38" spans="1:3">
      <c r="A38" t="s">
        <v>109</v>
      </c>
      <c r="B38" s="30" t="s">
        <v>35</v>
      </c>
      <c r="C38" t="str">
        <f>番号38人目</f>
        <v/>
      </c>
    </row>
    <row r="39" spans="1:3">
      <c r="A39" t="s">
        <v>110</v>
      </c>
      <c r="B39" s="30" t="s">
        <v>35</v>
      </c>
      <c r="C39" t="str">
        <f>番号39人目</f>
        <v/>
      </c>
    </row>
    <row r="40" spans="1:3">
      <c r="A40" t="s">
        <v>111</v>
      </c>
      <c r="B40" s="30" t="s">
        <v>35</v>
      </c>
      <c r="C40" t="str">
        <f>番号40人目</f>
        <v/>
      </c>
    </row>
    <row r="41" spans="1:3">
      <c r="A41" t="s">
        <v>112</v>
      </c>
      <c r="B41" s="30" t="s">
        <v>35</v>
      </c>
      <c r="C41" t="str">
        <f>番号41人目</f>
        <v/>
      </c>
    </row>
    <row r="42" spans="1:3">
      <c r="A42" t="s">
        <v>113</v>
      </c>
      <c r="B42" s="30" t="s">
        <v>35</v>
      </c>
      <c r="C42" t="str">
        <f>番号42人目</f>
        <v/>
      </c>
    </row>
    <row r="43" spans="1:3">
      <c r="A43" t="s">
        <v>114</v>
      </c>
      <c r="B43" s="30" t="s">
        <v>35</v>
      </c>
      <c r="C43" t="str">
        <f>番号43人目</f>
        <v/>
      </c>
    </row>
    <row r="44" spans="1:3">
      <c r="A44" t="s">
        <v>115</v>
      </c>
      <c r="B44" s="30" t="s">
        <v>35</v>
      </c>
      <c r="C44" t="str">
        <f>番号44人目</f>
        <v/>
      </c>
    </row>
    <row r="45" spans="1:3">
      <c r="A45" t="s">
        <v>116</v>
      </c>
      <c r="B45" s="30" t="s">
        <v>35</v>
      </c>
      <c r="C45" t="str">
        <f>番号45人目</f>
        <v/>
      </c>
    </row>
    <row r="46" spans="1:3">
      <c r="A46" t="s">
        <v>117</v>
      </c>
      <c r="B46" s="30" t="s">
        <v>35</v>
      </c>
      <c r="C46" t="str" cm="1">
        <f t="array" ref="C46">番号46人目</f>
        <v/>
      </c>
    </row>
    <row r="47" spans="1:3">
      <c r="A47" t="s">
        <v>118</v>
      </c>
      <c r="B47" s="30" t="s">
        <v>35</v>
      </c>
      <c r="C47" t="str" cm="1">
        <f t="array" ref="C47">番号47人目</f>
        <v/>
      </c>
    </row>
    <row r="48" spans="1:3">
      <c r="A48" t="s">
        <v>119</v>
      </c>
      <c r="B48" s="30" t="s">
        <v>35</v>
      </c>
      <c r="C48" t="str">
        <f>番号48人目</f>
        <v/>
      </c>
    </row>
    <row r="49" spans="1:3">
      <c r="A49" t="s">
        <v>120</v>
      </c>
      <c r="B49" s="30" t="s">
        <v>35</v>
      </c>
      <c r="C49" t="str">
        <f>番号49人目</f>
        <v/>
      </c>
    </row>
    <row r="50" spans="1:3">
      <c r="A50" t="s">
        <v>121</v>
      </c>
      <c r="B50" s="30" t="s">
        <v>35</v>
      </c>
      <c r="C50" t="str">
        <f>番号50人目</f>
        <v/>
      </c>
    </row>
    <row r="51" spans="1:3">
      <c r="A51" t="s">
        <v>122</v>
      </c>
      <c r="B51" s="30" t="s">
        <v>35</v>
      </c>
      <c r="C51" t="str">
        <f>番号51人目</f>
        <v/>
      </c>
    </row>
    <row r="52" spans="1:3">
      <c r="A52" t="s">
        <v>123</v>
      </c>
      <c r="B52" s="30" t="s">
        <v>35</v>
      </c>
      <c r="C52" t="str" cm="1">
        <f t="array" ref="C52">番号52人目</f>
        <v/>
      </c>
    </row>
    <row r="53" spans="1:3">
      <c r="A53" t="s">
        <v>124</v>
      </c>
      <c r="B53" s="30" t="s">
        <v>35</v>
      </c>
      <c r="C53" t="str">
        <f>番号53人目</f>
        <v/>
      </c>
    </row>
    <row r="54" spans="1:3">
      <c r="A54" t="s">
        <v>125</v>
      </c>
      <c r="B54" s="30" t="s">
        <v>35</v>
      </c>
      <c r="C54" t="str">
        <f>番号54人目</f>
        <v/>
      </c>
    </row>
    <row r="55" spans="1:3">
      <c r="A55" t="s">
        <v>126</v>
      </c>
      <c r="B55" s="30" t="s">
        <v>35</v>
      </c>
      <c r="C55" t="str">
        <f>番号55人目</f>
        <v/>
      </c>
    </row>
    <row r="56" spans="1:3">
      <c r="A56" t="s">
        <v>127</v>
      </c>
      <c r="B56" s="30" t="s">
        <v>35</v>
      </c>
      <c r="C56" t="str">
        <f>番号56人目</f>
        <v/>
      </c>
    </row>
    <row r="57" spans="1:3">
      <c r="A57" t="s">
        <v>128</v>
      </c>
      <c r="B57" s="30" t="s">
        <v>35</v>
      </c>
      <c r="C57" t="str">
        <f>番号57人目</f>
        <v/>
      </c>
    </row>
    <row r="58" spans="1:3">
      <c r="A58" t="s">
        <v>129</v>
      </c>
      <c r="B58" s="30" t="s">
        <v>35</v>
      </c>
      <c r="C58" t="str">
        <f>番号58人目</f>
        <v/>
      </c>
    </row>
    <row r="59" spans="1:3">
      <c r="A59" t="s">
        <v>130</v>
      </c>
      <c r="B59" s="30" t="s">
        <v>35</v>
      </c>
      <c r="C59" t="str">
        <f>番号59人目</f>
        <v/>
      </c>
    </row>
    <row r="60" spans="1:3">
      <c r="A60" t="s">
        <v>131</v>
      </c>
      <c r="B60" s="30" t="s">
        <v>35</v>
      </c>
      <c r="C60" t="str">
        <f>番号60人目</f>
        <v/>
      </c>
    </row>
  </sheetData>
  <phoneticPr fontId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01210-1C31-4AE1-9148-9049A3C91BEB}">
  <sheetPr codeName="Sheet6"/>
  <dimension ref="A1:M120"/>
  <sheetViews>
    <sheetView workbookViewId="0">
      <selection sqref="A1:A8"/>
    </sheetView>
  </sheetViews>
  <sheetFormatPr defaultRowHeight="18.75"/>
  <cols>
    <col min="3" max="3" width="29.5" customWidth="1"/>
    <col min="6" max="6" width="29.5" customWidth="1"/>
  </cols>
  <sheetData>
    <row r="1" spans="1:13">
      <c r="A1" s="41" t="s">
        <v>0</v>
      </c>
      <c r="B1" s="30" t="s">
        <v>35</v>
      </c>
      <c r="C1" t="str">
        <f>番号01人目</f>
        <v/>
      </c>
      <c r="D1" t="str">
        <f t="shared" ref="D1:D64" si="0">IF($L$1=FALSE,"",IF(AND($L$1=TRUE,B1="名前"),DBCS(C1),C1))</f>
        <v/>
      </c>
      <c r="L1" s="56" t="b">
        <v>0</v>
      </c>
      <c r="M1" s="57" t="s">
        <v>132</v>
      </c>
    </row>
    <row r="2" spans="1:13">
      <c r="A2" s="41"/>
      <c r="B2" s="30" t="s">
        <v>36</v>
      </c>
      <c r="C2" t="str">
        <f>名前01人目</f>
        <v/>
      </c>
      <c r="D2" t="str">
        <f t="shared" si="0"/>
        <v/>
      </c>
    </row>
    <row r="3" spans="1:13">
      <c r="A3" s="41" t="s">
        <v>1</v>
      </c>
      <c r="B3" s="30" t="s">
        <v>35</v>
      </c>
      <c r="C3" t="str">
        <f>番号02人目</f>
        <v/>
      </c>
      <c r="D3" t="str">
        <f t="shared" si="0"/>
        <v/>
      </c>
    </row>
    <row r="4" spans="1:13">
      <c r="A4" s="41"/>
      <c r="B4" s="30" t="s">
        <v>36</v>
      </c>
      <c r="C4" t="str">
        <f>名前02人目</f>
        <v/>
      </c>
      <c r="D4" t="str">
        <f t="shared" si="0"/>
        <v/>
      </c>
    </row>
    <row r="5" spans="1:13">
      <c r="A5" s="41" t="s">
        <v>2</v>
      </c>
      <c r="B5" s="30" t="s">
        <v>35</v>
      </c>
      <c r="C5" t="str">
        <f>番号03人目</f>
        <v/>
      </c>
      <c r="D5" t="str">
        <f t="shared" si="0"/>
        <v/>
      </c>
    </row>
    <row r="6" spans="1:13">
      <c r="A6" s="41"/>
      <c r="B6" s="30" t="s">
        <v>36</v>
      </c>
      <c r="C6" t="str">
        <f>名前03人目</f>
        <v/>
      </c>
      <c r="D6" t="str">
        <f t="shared" si="0"/>
        <v/>
      </c>
    </row>
    <row r="7" spans="1:13">
      <c r="A7" s="41" t="s">
        <v>3</v>
      </c>
      <c r="B7" s="30" t="s">
        <v>35</v>
      </c>
      <c r="C7" t="str">
        <f>番号04人目</f>
        <v/>
      </c>
      <c r="D7" t="str">
        <f t="shared" si="0"/>
        <v/>
      </c>
    </row>
    <row r="8" spans="1:13">
      <c r="A8" s="41"/>
      <c r="B8" s="30" t="s">
        <v>36</v>
      </c>
      <c r="C8" t="str">
        <f>名前04人目</f>
        <v/>
      </c>
      <c r="D8" t="str">
        <f t="shared" si="0"/>
        <v/>
      </c>
    </row>
    <row r="9" spans="1:13">
      <c r="A9" s="41" t="s">
        <v>4</v>
      </c>
      <c r="B9" s="30" t="s">
        <v>35</v>
      </c>
      <c r="C9" t="str">
        <f>番号05人目</f>
        <v/>
      </c>
      <c r="D9" t="str">
        <f t="shared" si="0"/>
        <v/>
      </c>
    </row>
    <row r="10" spans="1:13">
      <c r="A10" s="41"/>
      <c r="B10" s="30" t="s">
        <v>36</v>
      </c>
      <c r="C10" t="str">
        <f>名前05人目</f>
        <v/>
      </c>
      <c r="D10" t="str">
        <f t="shared" si="0"/>
        <v/>
      </c>
    </row>
    <row r="11" spans="1:13">
      <c r="A11" s="41" t="s">
        <v>5</v>
      </c>
      <c r="B11" s="30" t="s">
        <v>35</v>
      </c>
      <c r="C11" t="str">
        <f>番号06人目</f>
        <v/>
      </c>
      <c r="D11" t="str">
        <f t="shared" si="0"/>
        <v/>
      </c>
    </row>
    <row r="12" spans="1:13">
      <c r="A12" s="41"/>
      <c r="B12" s="30" t="s">
        <v>36</v>
      </c>
      <c r="C12" t="str">
        <f>名前06人目</f>
        <v/>
      </c>
      <c r="D12" t="str">
        <f t="shared" si="0"/>
        <v/>
      </c>
    </row>
    <row r="13" spans="1:13">
      <c r="A13" s="41" t="s">
        <v>6</v>
      </c>
      <c r="B13" s="30" t="s">
        <v>35</v>
      </c>
      <c r="C13" t="str">
        <f>番号07人目</f>
        <v/>
      </c>
      <c r="D13" t="str">
        <f t="shared" si="0"/>
        <v/>
      </c>
    </row>
    <row r="14" spans="1:13">
      <c r="A14" s="41"/>
      <c r="B14" s="30" t="s">
        <v>36</v>
      </c>
      <c r="C14" t="str">
        <f>名前07人目</f>
        <v/>
      </c>
      <c r="D14" t="str">
        <f t="shared" si="0"/>
        <v/>
      </c>
    </row>
    <row r="15" spans="1:13">
      <c r="A15" s="41" t="s">
        <v>7</v>
      </c>
      <c r="B15" s="30" t="s">
        <v>35</v>
      </c>
      <c r="C15" t="str">
        <f>番号08人目</f>
        <v/>
      </c>
      <c r="D15" t="str">
        <f t="shared" si="0"/>
        <v/>
      </c>
    </row>
    <row r="16" spans="1:13">
      <c r="A16" s="41"/>
      <c r="B16" s="30" t="s">
        <v>36</v>
      </c>
      <c r="C16" t="str">
        <f>名前08人目</f>
        <v/>
      </c>
      <c r="D16" t="str">
        <f t="shared" si="0"/>
        <v/>
      </c>
    </row>
    <row r="17" spans="1:4">
      <c r="A17" s="41" t="s">
        <v>8</v>
      </c>
      <c r="B17" s="30" t="s">
        <v>35</v>
      </c>
      <c r="C17" t="str">
        <f>番号09人目</f>
        <v/>
      </c>
      <c r="D17" t="str">
        <f t="shared" si="0"/>
        <v/>
      </c>
    </row>
    <row r="18" spans="1:4">
      <c r="A18" s="41"/>
      <c r="B18" s="30" t="s">
        <v>36</v>
      </c>
      <c r="C18" t="str">
        <f>名前09人目</f>
        <v/>
      </c>
      <c r="D18" t="str">
        <f t="shared" si="0"/>
        <v/>
      </c>
    </row>
    <row r="19" spans="1:4">
      <c r="A19" s="41" t="s">
        <v>9</v>
      </c>
      <c r="B19" s="30" t="s">
        <v>35</v>
      </c>
      <c r="C19" t="str">
        <f>番号10人目</f>
        <v/>
      </c>
      <c r="D19" t="str">
        <f t="shared" si="0"/>
        <v/>
      </c>
    </row>
    <row r="20" spans="1:4">
      <c r="A20" s="41"/>
      <c r="B20" s="30" t="s">
        <v>36</v>
      </c>
      <c r="C20" t="str">
        <f>名前10人目</f>
        <v/>
      </c>
      <c r="D20" t="str">
        <f t="shared" si="0"/>
        <v/>
      </c>
    </row>
    <row r="21" spans="1:4">
      <c r="A21" s="41" t="s">
        <v>10</v>
      </c>
      <c r="B21" s="30" t="s">
        <v>35</v>
      </c>
      <c r="C21" t="str">
        <f>番号11人目</f>
        <v/>
      </c>
      <c r="D21" t="str">
        <f t="shared" si="0"/>
        <v/>
      </c>
    </row>
    <row r="22" spans="1:4">
      <c r="A22" s="41"/>
      <c r="B22" s="30" t="s">
        <v>36</v>
      </c>
      <c r="C22" t="str">
        <f>名前11人目</f>
        <v/>
      </c>
      <c r="D22" t="str">
        <f t="shared" si="0"/>
        <v/>
      </c>
    </row>
    <row r="23" spans="1:4">
      <c r="A23" s="41" t="s">
        <v>11</v>
      </c>
      <c r="B23" s="30" t="s">
        <v>35</v>
      </c>
      <c r="C23" t="str">
        <f>番号12人目</f>
        <v/>
      </c>
      <c r="D23" t="str">
        <f t="shared" si="0"/>
        <v/>
      </c>
    </row>
    <row r="24" spans="1:4">
      <c r="A24" s="41"/>
      <c r="B24" s="30" t="s">
        <v>36</v>
      </c>
      <c r="C24" t="str">
        <f>名前12人目</f>
        <v/>
      </c>
      <c r="D24" t="str">
        <f t="shared" si="0"/>
        <v/>
      </c>
    </row>
    <row r="25" spans="1:4">
      <c r="A25" s="41" t="s">
        <v>12</v>
      </c>
      <c r="B25" s="30" t="s">
        <v>35</v>
      </c>
      <c r="C25" t="str">
        <f>番号13人目</f>
        <v/>
      </c>
      <c r="D25" t="str">
        <f t="shared" si="0"/>
        <v/>
      </c>
    </row>
    <row r="26" spans="1:4">
      <c r="A26" s="41"/>
      <c r="B26" s="30" t="s">
        <v>36</v>
      </c>
      <c r="C26" t="str">
        <f>名前13人目</f>
        <v/>
      </c>
      <c r="D26" t="str">
        <f t="shared" si="0"/>
        <v/>
      </c>
    </row>
    <row r="27" spans="1:4">
      <c r="A27" s="41" t="s">
        <v>13</v>
      </c>
      <c r="B27" s="30" t="s">
        <v>35</v>
      </c>
      <c r="C27" t="str">
        <f>番号14人目</f>
        <v/>
      </c>
      <c r="D27" t="str">
        <f t="shared" si="0"/>
        <v/>
      </c>
    </row>
    <row r="28" spans="1:4">
      <c r="A28" s="41"/>
      <c r="B28" s="30" t="s">
        <v>36</v>
      </c>
      <c r="C28" t="str">
        <f>名前14人目</f>
        <v/>
      </c>
      <c r="D28" t="str">
        <f t="shared" si="0"/>
        <v/>
      </c>
    </row>
    <row r="29" spans="1:4">
      <c r="A29" s="41" t="s">
        <v>14</v>
      </c>
      <c r="B29" s="30" t="s">
        <v>35</v>
      </c>
      <c r="C29" t="str">
        <f>番号15人目</f>
        <v/>
      </c>
      <c r="D29" t="str">
        <f t="shared" si="0"/>
        <v/>
      </c>
    </row>
    <row r="30" spans="1:4">
      <c r="A30" s="41"/>
      <c r="B30" s="30" t="s">
        <v>36</v>
      </c>
      <c r="C30" t="str">
        <f>名前15人目</f>
        <v/>
      </c>
      <c r="D30" t="str">
        <f t="shared" si="0"/>
        <v/>
      </c>
    </row>
    <row r="31" spans="1:4">
      <c r="A31" s="41" t="s">
        <v>15</v>
      </c>
      <c r="B31" s="30" t="s">
        <v>35</v>
      </c>
      <c r="C31" t="str">
        <f>番号16人目</f>
        <v/>
      </c>
      <c r="D31" t="str">
        <f t="shared" si="0"/>
        <v/>
      </c>
    </row>
    <row r="32" spans="1:4">
      <c r="A32" s="41"/>
      <c r="B32" s="30" t="s">
        <v>36</v>
      </c>
      <c r="C32" t="str">
        <f>名前16人目</f>
        <v/>
      </c>
      <c r="D32" t="str">
        <f t="shared" si="0"/>
        <v/>
      </c>
    </row>
    <row r="33" spans="1:4">
      <c r="A33" s="41" t="s">
        <v>16</v>
      </c>
      <c r="B33" s="30" t="s">
        <v>35</v>
      </c>
      <c r="C33" t="str">
        <f>番号17人目</f>
        <v/>
      </c>
      <c r="D33" t="str">
        <f t="shared" si="0"/>
        <v/>
      </c>
    </row>
    <row r="34" spans="1:4">
      <c r="A34" s="41"/>
      <c r="B34" s="30" t="s">
        <v>36</v>
      </c>
      <c r="C34" t="str">
        <f>名前17人目</f>
        <v/>
      </c>
      <c r="D34" t="str">
        <f t="shared" si="0"/>
        <v/>
      </c>
    </row>
    <row r="35" spans="1:4">
      <c r="A35" s="41" t="s">
        <v>17</v>
      </c>
      <c r="B35" s="30" t="s">
        <v>35</v>
      </c>
      <c r="C35" t="str">
        <f>番号18人目</f>
        <v/>
      </c>
      <c r="D35" t="str">
        <f t="shared" si="0"/>
        <v/>
      </c>
    </row>
    <row r="36" spans="1:4">
      <c r="A36" s="41"/>
      <c r="B36" s="30" t="s">
        <v>36</v>
      </c>
      <c r="C36" t="str">
        <f>名前18人目</f>
        <v/>
      </c>
      <c r="D36" t="str">
        <f t="shared" si="0"/>
        <v/>
      </c>
    </row>
    <row r="37" spans="1:4">
      <c r="A37" s="41" t="s">
        <v>18</v>
      </c>
      <c r="B37" s="30" t="s">
        <v>35</v>
      </c>
      <c r="C37" t="str">
        <f>番号19人目</f>
        <v/>
      </c>
      <c r="D37" t="str">
        <f t="shared" si="0"/>
        <v/>
      </c>
    </row>
    <row r="38" spans="1:4">
      <c r="A38" s="41"/>
      <c r="B38" s="30" t="s">
        <v>36</v>
      </c>
      <c r="C38" t="str">
        <f>名前19人目</f>
        <v/>
      </c>
      <c r="D38" t="str">
        <f t="shared" si="0"/>
        <v/>
      </c>
    </row>
    <row r="39" spans="1:4">
      <c r="A39" s="41" t="s">
        <v>19</v>
      </c>
      <c r="B39" s="30" t="s">
        <v>35</v>
      </c>
      <c r="C39" t="str">
        <f>番号20人目</f>
        <v/>
      </c>
      <c r="D39" t="str">
        <f t="shared" si="0"/>
        <v/>
      </c>
    </row>
    <row r="40" spans="1:4">
      <c r="A40" s="41"/>
      <c r="B40" s="30" t="s">
        <v>36</v>
      </c>
      <c r="C40" t="str">
        <f>名前20人目</f>
        <v/>
      </c>
      <c r="D40" t="str">
        <f t="shared" si="0"/>
        <v/>
      </c>
    </row>
    <row r="41" spans="1:4">
      <c r="A41" s="41" t="s">
        <v>20</v>
      </c>
      <c r="B41" s="30" t="s">
        <v>35</v>
      </c>
      <c r="C41" t="str">
        <f>番号21人目</f>
        <v/>
      </c>
      <c r="D41" t="str">
        <f t="shared" si="0"/>
        <v/>
      </c>
    </row>
    <row r="42" spans="1:4">
      <c r="A42" s="41"/>
      <c r="B42" s="30" t="s">
        <v>36</v>
      </c>
      <c r="C42" t="str">
        <f>名前21人目</f>
        <v/>
      </c>
      <c r="D42" t="str">
        <f t="shared" si="0"/>
        <v/>
      </c>
    </row>
    <row r="43" spans="1:4">
      <c r="A43" s="41" t="s">
        <v>21</v>
      </c>
      <c r="B43" s="30" t="s">
        <v>35</v>
      </c>
      <c r="C43" t="str">
        <f>番号22人目</f>
        <v/>
      </c>
      <c r="D43" t="str">
        <f t="shared" si="0"/>
        <v/>
      </c>
    </row>
    <row r="44" spans="1:4">
      <c r="A44" s="41"/>
      <c r="B44" s="30" t="s">
        <v>36</v>
      </c>
      <c r="C44" t="str">
        <f>名前22人目</f>
        <v/>
      </c>
      <c r="D44" t="str">
        <f t="shared" si="0"/>
        <v/>
      </c>
    </row>
    <row r="45" spans="1:4">
      <c r="A45" s="41" t="s">
        <v>22</v>
      </c>
      <c r="B45" s="30" t="s">
        <v>35</v>
      </c>
      <c r="C45" t="str">
        <f>番号23人目</f>
        <v/>
      </c>
      <c r="D45" t="str">
        <f t="shared" si="0"/>
        <v/>
      </c>
    </row>
    <row r="46" spans="1:4">
      <c r="A46" s="41"/>
      <c r="B46" s="30" t="s">
        <v>36</v>
      </c>
      <c r="C46" t="str">
        <f>名前23人目</f>
        <v/>
      </c>
      <c r="D46" t="str">
        <f t="shared" si="0"/>
        <v/>
      </c>
    </row>
    <row r="47" spans="1:4">
      <c r="A47" s="41" t="s">
        <v>23</v>
      </c>
      <c r="B47" s="30" t="s">
        <v>35</v>
      </c>
      <c r="C47" t="str">
        <f>番号24人目</f>
        <v/>
      </c>
      <c r="D47" t="str">
        <f t="shared" si="0"/>
        <v/>
      </c>
    </row>
    <row r="48" spans="1:4">
      <c r="A48" s="41"/>
      <c r="B48" s="30" t="s">
        <v>36</v>
      </c>
      <c r="C48" t="str">
        <f>名前24人目</f>
        <v/>
      </c>
      <c r="D48" t="str">
        <f t="shared" si="0"/>
        <v/>
      </c>
    </row>
    <row r="49" spans="1:4">
      <c r="A49" s="41" t="s">
        <v>24</v>
      </c>
      <c r="B49" s="30" t="s">
        <v>35</v>
      </c>
      <c r="C49" t="str">
        <f>番号25人目</f>
        <v/>
      </c>
      <c r="D49" t="str">
        <f t="shared" si="0"/>
        <v/>
      </c>
    </row>
    <row r="50" spans="1:4">
      <c r="A50" s="41"/>
      <c r="B50" s="30" t="s">
        <v>36</v>
      </c>
      <c r="C50" t="str">
        <f>名前25人目</f>
        <v/>
      </c>
      <c r="D50" t="str">
        <f t="shared" si="0"/>
        <v/>
      </c>
    </row>
    <row r="51" spans="1:4">
      <c r="A51" s="41" t="s">
        <v>25</v>
      </c>
      <c r="B51" s="30" t="s">
        <v>35</v>
      </c>
      <c r="C51" t="str">
        <f>番号26人目</f>
        <v/>
      </c>
      <c r="D51" t="str">
        <f t="shared" si="0"/>
        <v/>
      </c>
    </row>
    <row r="52" spans="1:4">
      <c r="A52" s="41"/>
      <c r="B52" s="30" t="s">
        <v>36</v>
      </c>
      <c r="C52" t="str">
        <f>名前26人目</f>
        <v/>
      </c>
      <c r="D52" t="str">
        <f t="shared" si="0"/>
        <v/>
      </c>
    </row>
    <row r="53" spans="1:4">
      <c r="A53" s="41" t="s">
        <v>26</v>
      </c>
      <c r="B53" s="30" t="s">
        <v>35</v>
      </c>
      <c r="C53" t="str">
        <f>番号27人目</f>
        <v/>
      </c>
      <c r="D53" t="str">
        <f t="shared" si="0"/>
        <v/>
      </c>
    </row>
    <row r="54" spans="1:4">
      <c r="A54" s="41"/>
      <c r="B54" s="30" t="s">
        <v>36</v>
      </c>
      <c r="C54" t="str">
        <f>名前27人目</f>
        <v/>
      </c>
      <c r="D54" t="str">
        <f t="shared" si="0"/>
        <v/>
      </c>
    </row>
    <row r="55" spans="1:4">
      <c r="A55" s="41" t="s">
        <v>27</v>
      </c>
      <c r="B55" s="30" t="s">
        <v>35</v>
      </c>
      <c r="C55" t="str">
        <f>番号28人目</f>
        <v/>
      </c>
      <c r="D55" t="str">
        <f t="shared" si="0"/>
        <v/>
      </c>
    </row>
    <row r="56" spans="1:4">
      <c r="A56" s="41"/>
      <c r="B56" s="30" t="s">
        <v>36</v>
      </c>
      <c r="C56" t="str">
        <f>名前28人目</f>
        <v/>
      </c>
      <c r="D56" t="str">
        <f t="shared" si="0"/>
        <v/>
      </c>
    </row>
    <row r="57" spans="1:4">
      <c r="A57" s="41" t="s">
        <v>28</v>
      </c>
      <c r="B57" s="30" t="s">
        <v>35</v>
      </c>
      <c r="C57" t="str">
        <f>番号29人目</f>
        <v/>
      </c>
      <c r="D57" t="str">
        <f t="shared" si="0"/>
        <v/>
      </c>
    </row>
    <row r="58" spans="1:4">
      <c r="A58" s="41"/>
      <c r="B58" s="30" t="s">
        <v>36</v>
      </c>
      <c r="C58" t="str">
        <f>名前29人目</f>
        <v/>
      </c>
      <c r="D58" t="str">
        <f t="shared" si="0"/>
        <v/>
      </c>
    </row>
    <row r="59" spans="1:4">
      <c r="A59" s="41" t="s">
        <v>29</v>
      </c>
      <c r="B59" s="30" t="s">
        <v>35</v>
      </c>
      <c r="C59" t="str">
        <f>番号30人目</f>
        <v/>
      </c>
      <c r="D59" t="str">
        <f t="shared" si="0"/>
        <v/>
      </c>
    </row>
    <row r="60" spans="1:4">
      <c r="A60" s="41"/>
      <c r="B60" s="30" t="s">
        <v>36</v>
      </c>
      <c r="C60" t="str">
        <f>名前30人目</f>
        <v/>
      </c>
      <c r="D60" t="str">
        <f t="shared" si="0"/>
        <v/>
      </c>
    </row>
    <row r="61" spans="1:4">
      <c r="A61" s="41" t="s">
        <v>102</v>
      </c>
      <c r="B61" s="30" t="s">
        <v>35</v>
      </c>
      <c r="C61" t="str">
        <f>番号31人目</f>
        <v/>
      </c>
      <c r="D61" t="str">
        <f t="shared" si="0"/>
        <v/>
      </c>
    </row>
    <row r="62" spans="1:4">
      <c r="A62" s="41"/>
      <c r="B62" s="30" t="s">
        <v>36</v>
      </c>
      <c r="C62" t="str">
        <f>名前31人目</f>
        <v/>
      </c>
      <c r="D62" t="str">
        <f t="shared" si="0"/>
        <v/>
      </c>
    </row>
    <row r="63" spans="1:4">
      <c r="A63" s="41" t="s">
        <v>103</v>
      </c>
      <c r="B63" s="30" t="s">
        <v>35</v>
      </c>
      <c r="C63" t="str">
        <f>番号32人目</f>
        <v/>
      </c>
      <c r="D63" t="str">
        <f t="shared" si="0"/>
        <v/>
      </c>
    </row>
    <row r="64" spans="1:4">
      <c r="A64" s="41"/>
      <c r="B64" s="30" t="s">
        <v>36</v>
      </c>
      <c r="C64" t="str">
        <f>名前32人目</f>
        <v/>
      </c>
      <c r="D64" t="str">
        <f t="shared" si="0"/>
        <v/>
      </c>
    </row>
    <row r="65" spans="1:4">
      <c r="A65" s="41" t="s">
        <v>104</v>
      </c>
      <c r="B65" s="30" t="s">
        <v>35</v>
      </c>
      <c r="C65" t="str">
        <f>番号33人目</f>
        <v/>
      </c>
      <c r="D65" t="str">
        <f t="shared" ref="D65:D120" si="1">IF($L$1=FALSE,"",IF(AND($L$1=TRUE,B65="名前"),DBCS(C65),C65))</f>
        <v/>
      </c>
    </row>
    <row r="66" spans="1:4">
      <c r="A66" s="41"/>
      <c r="B66" s="30" t="s">
        <v>36</v>
      </c>
      <c r="C66" t="str">
        <f>名前33人目</f>
        <v/>
      </c>
      <c r="D66" t="str">
        <f t="shared" si="1"/>
        <v/>
      </c>
    </row>
    <row r="67" spans="1:4">
      <c r="A67" s="41" t="s">
        <v>105</v>
      </c>
      <c r="B67" s="30" t="s">
        <v>35</v>
      </c>
      <c r="C67" t="str">
        <f>番号34人目</f>
        <v/>
      </c>
      <c r="D67" t="str">
        <f t="shared" si="1"/>
        <v/>
      </c>
    </row>
    <row r="68" spans="1:4">
      <c r="A68" s="41"/>
      <c r="B68" s="30" t="s">
        <v>36</v>
      </c>
      <c r="C68" t="str">
        <f>名前34人目</f>
        <v/>
      </c>
      <c r="D68" t="str">
        <f t="shared" si="1"/>
        <v/>
      </c>
    </row>
    <row r="69" spans="1:4">
      <c r="A69" s="41" t="s">
        <v>106</v>
      </c>
      <c r="B69" s="30" t="s">
        <v>35</v>
      </c>
      <c r="C69" t="str">
        <f>番号35人目</f>
        <v/>
      </c>
      <c r="D69" t="str">
        <f t="shared" si="1"/>
        <v/>
      </c>
    </row>
    <row r="70" spans="1:4">
      <c r="A70" s="41"/>
      <c r="B70" s="30" t="s">
        <v>36</v>
      </c>
      <c r="C70" t="str">
        <f>名前35人目</f>
        <v/>
      </c>
      <c r="D70" t="str">
        <f t="shared" si="1"/>
        <v/>
      </c>
    </row>
    <row r="71" spans="1:4">
      <c r="A71" s="41" t="s">
        <v>107</v>
      </c>
      <c r="B71" s="30" t="s">
        <v>35</v>
      </c>
      <c r="C71" t="str">
        <f>番号36人目</f>
        <v/>
      </c>
      <c r="D71" t="str">
        <f t="shared" si="1"/>
        <v/>
      </c>
    </row>
    <row r="72" spans="1:4">
      <c r="A72" s="41"/>
      <c r="B72" s="30" t="s">
        <v>36</v>
      </c>
      <c r="C72" t="str">
        <f>名前36人目</f>
        <v/>
      </c>
      <c r="D72" t="str">
        <f t="shared" si="1"/>
        <v/>
      </c>
    </row>
    <row r="73" spans="1:4">
      <c r="A73" s="41" t="s">
        <v>108</v>
      </c>
      <c r="B73" s="30" t="s">
        <v>35</v>
      </c>
      <c r="C73" t="str">
        <f>番号37人目</f>
        <v/>
      </c>
      <c r="D73" t="str">
        <f t="shared" si="1"/>
        <v/>
      </c>
    </row>
    <row r="74" spans="1:4">
      <c r="A74" s="41"/>
      <c r="B74" s="30" t="s">
        <v>36</v>
      </c>
      <c r="C74" t="str">
        <f>名前37人目</f>
        <v/>
      </c>
      <c r="D74" t="str">
        <f t="shared" si="1"/>
        <v/>
      </c>
    </row>
    <row r="75" spans="1:4">
      <c r="A75" s="41" t="s">
        <v>109</v>
      </c>
      <c r="B75" s="30" t="s">
        <v>35</v>
      </c>
      <c r="C75" t="str">
        <f>番号38人目</f>
        <v/>
      </c>
      <c r="D75" t="str">
        <f t="shared" si="1"/>
        <v/>
      </c>
    </row>
    <row r="76" spans="1:4">
      <c r="A76" s="41"/>
      <c r="B76" s="30" t="s">
        <v>36</v>
      </c>
      <c r="C76" t="str">
        <f>名前38人目</f>
        <v/>
      </c>
      <c r="D76" t="str">
        <f t="shared" si="1"/>
        <v/>
      </c>
    </row>
    <row r="77" spans="1:4">
      <c r="A77" s="41" t="s">
        <v>110</v>
      </c>
      <c r="B77" s="30" t="s">
        <v>35</v>
      </c>
      <c r="C77" t="str">
        <f>番号39人目</f>
        <v/>
      </c>
      <c r="D77" t="str">
        <f t="shared" si="1"/>
        <v/>
      </c>
    </row>
    <row r="78" spans="1:4">
      <c r="A78" s="41"/>
      <c r="B78" s="30" t="s">
        <v>36</v>
      </c>
      <c r="C78" t="str">
        <f>名前39人目</f>
        <v/>
      </c>
      <c r="D78" t="str">
        <f t="shared" si="1"/>
        <v/>
      </c>
    </row>
    <row r="79" spans="1:4">
      <c r="A79" s="41" t="s">
        <v>111</v>
      </c>
      <c r="B79" s="30" t="s">
        <v>35</v>
      </c>
      <c r="C79" t="str">
        <f>番号40人目</f>
        <v/>
      </c>
      <c r="D79" t="str">
        <f t="shared" si="1"/>
        <v/>
      </c>
    </row>
    <row r="80" spans="1:4">
      <c r="A80" s="41"/>
      <c r="B80" s="30" t="s">
        <v>36</v>
      </c>
      <c r="C80" t="str">
        <f>名前40人目</f>
        <v/>
      </c>
      <c r="D80" t="str">
        <f t="shared" si="1"/>
        <v/>
      </c>
    </row>
    <row r="81" spans="1:4">
      <c r="A81" s="41" t="s">
        <v>112</v>
      </c>
      <c r="B81" s="30" t="s">
        <v>35</v>
      </c>
      <c r="C81" t="str">
        <f>番号41人目</f>
        <v/>
      </c>
      <c r="D81" t="str">
        <f t="shared" si="1"/>
        <v/>
      </c>
    </row>
    <row r="82" spans="1:4">
      <c r="A82" s="41"/>
      <c r="B82" s="30" t="s">
        <v>36</v>
      </c>
      <c r="C82" t="str">
        <f>名前41人目</f>
        <v/>
      </c>
      <c r="D82" t="str">
        <f t="shared" si="1"/>
        <v/>
      </c>
    </row>
    <row r="83" spans="1:4">
      <c r="A83" s="41" t="s">
        <v>113</v>
      </c>
      <c r="B83" s="30" t="s">
        <v>35</v>
      </c>
      <c r="C83" t="str">
        <f>番号42人目</f>
        <v/>
      </c>
      <c r="D83" t="str">
        <f t="shared" si="1"/>
        <v/>
      </c>
    </row>
    <row r="84" spans="1:4">
      <c r="A84" s="41"/>
      <c r="B84" s="30" t="s">
        <v>36</v>
      </c>
      <c r="C84" t="str">
        <f>名前42人目</f>
        <v/>
      </c>
      <c r="D84" t="str">
        <f t="shared" si="1"/>
        <v/>
      </c>
    </row>
    <row r="85" spans="1:4">
      <c r="A85" s="41" t="s">
        <v>114</v>
      </c>
      <c r="B85" s="30" t="s">
        <v>35</v>
      </c>
      <c r="C85" t="str">
        <f>番号43人目</f>
        <v/>
      </c>
      <c r="D85" t="str">
        <f t="shared" si="1"/>
        <v/>
      </c>
    </row>
    <row r="86" spans="1:4">
      <c r="A86" s="41"/>
      <c r="B86" s="30" t="s">
        <v>36</v>
      </c>
      <c r="C86" t="str">
        <f>名前43人目</f>
        <v/>
      </c>
      <c r="D86" t="str">
        <f t="shared" si="1"/>
        <v/>
      </c>
    </row>
    <row r="87" spans="1:4">
      <c r="A87" s="41" t="s">
        <v>115</v>
      </c>
      <c r="B87" s="30" t="s">
        <v>35</v>
      </c>
      <c r="C87" t="str">
        <f>番号44人目</f>
        <v/>
      </c>
      <c r="D87" t="str">
        <f t="shared" si="1"/>
        <v/>
      </c>
    </row>
    <row r="88" spans="1:4">
      <c r="A88" s="41"/>
      <c r="B88" s="30" t="s">
        <v>36</v>
      </c>
      <c r="C88" t="str">
        <f>名前44人目</f>
        <v/>
      </c>
      <c r="D88" t="str">
        <f t="shared" si="1"/>
        <v/>
      </c>
    </row>
    <row r="89" spans="1:4">
      <c r="A89" s="41" t="s">
        <v>116</v>
      </c>
      <c r="B89" s="30" t="s">
        <v>35</v>
      </c>
      <c r="C89" t="str">
        <f>番号45人目</f>
        <v/>
      </c>
      <c r="D89" t="str">
        <f t="shared" si="1"/>
        <v/>
      </c>
    </row>
    <row r="90" spans="1:4">
      <c r="A90" s="41"/>
      <c r="B90" s="30" t="s">
        <v>36</v>
      </c>
      <c r="C90" t="str">
        <f>名前45人目</f>
        <v/>
      </c>
      <c r="D90" t="str">
        <f t="shared" si="1"/>
        <v/>
      </c>
    </row>
    <row r="91" spans="1:4">
      <c r="A91" s="41" t="s">
        <v>117</v>
      </c>
      <c r="B91" s="30" t="s">
        <v>35</v>
      </c>
      <c r="C91" t="str">
        <f>番号46人目</f>
        <v/>
      </c>
      <c r="D91" t="str">
        <f t="shared" si="1"/>
        <v/>
      </c>
    </row>
    <row r="92" spans="1:4">
      <c r="A92" s="41"/>
      <c r="B92" s="30" t="s">
        <v>36</v>
      </c>
      <c r="C92" t="str">
        <f>名前46人目</f>
        <v/>
      </c>
      <c r="D92" t="str">
        <f t="shared" si="1"/>
        <v/>
      </c>
    </row>
    <row r="93" spans="1:4">
      <c r="A93" s="41" t="s">
        <v>118</v>
      </c>
      <c r="B93" s="30" t="s">
        <v>35</v>
      </c>
      <c r="C93" t="str">
        <f>番号47人目</f>
        <v/>
      </c>
      <c r="D93" t="str">
        <f t="shared" si="1"/>
        <v/>
      </c>
    </row>
    <row r="94" spans="1:4">
      <c r="A94" s="41"/>
      <c r="B94" s="30" t="s">
        <v>36</v>
      </c>
      <c r="C94" t="str">
        <f>名前47人目</f>
        <v/>
      </c>
      <c r="D94" t="str">
        <f t="shared" si="1"/>
        <v/>
      </c>
    </row>
    <row r="95" spans="1:4">
      <c r="A95" s="41" t="s">
        <v>119</v>
      </c>
      <c r="B95" s="30" t="s">
        <v>35</v>
      </c>
      <c r="C95" t="str">
        <f>番号48人目</f>
        <v/>
      </c>
      <c r="D95" t="str">
        <f t="shared" si="1"/>
        <v/>
      </c>
    </row>
    <row r="96" spans="1:4">
      <c r="A96" s="41"/>
      <c r="B96" s="30" t="s">
        <v>36</v>
      </c>
      <c r="C96" t="str">
        <f>名前48人目</f>
        <v/>
      </c>
      <c r="D96" t="str">
        <f t="shared" si="1"/>
        <v/>
      </c>
    </row>
    <row r="97" spans="1:4">
      <c r="A97" s="41" t="s">
        <v>120</v>
      </c>
      <c r="B97" s="30" t="s">
        <v>35</v>
      </c>
      <c r="C97" t="str">
        <f>番号49人目</f>
        <v/>
      </c>
      <c r="D97" t="str">
        <f t="shared" si="1"/>
        <v/>
      </c>
    </row>
    <row r="98" spans="1:4">
      <c r="A98" s="41"/>
      <c r="B98" s="30" t="s">
        <v>36</v>
      </c>
      <c r="C98" t="str">
        <f>名前49人目</f>
        <v/>
      </c>
      <c r="D98" t="str">
        <f t="shared" si="1"/>
        <v/>
      </c>
    </row>
    <row r="99" spans="1:4">
      <c r="A99" s="41" t="s">
        <v>121</v>
      </c>
      <c r="B99" s="30" t="s">
        <v>35</v>
      </c>
      <c r="C99" t="str">
        <f>番号50人目</f>
        <v/>
      </c>
      <c r="D99" t="str">
        <f t="shared" si="1"/>
        <v/>
      </c>
    </row>
    <row r="100" spans="1:4">
      <c r="A100" s="41"/>
      <c r="B100" s="30" t="s">
        <v>36</v>
      </c>
      <c r="C100" t="str">
        <f>名前50人目</f>
        <v/>
      </c>
      <c r="D100" t="str">
        <f t="shared" si="1"/>
        <v/>
      </c>
    </row>
    <row r="101" spans="1:4">
      <c r="A101" s="41" t="s">
        <v>122</v>
      </c>
      <c r="B101" s="30" t="s">
        <v>35</v>
      </c>
      <c r="C101" t="str">
        <f>番号51人目</f>
        <v/>
      </c>
      <c r="D101" t="str">
        <f t="shared" si="1"/>
        <v/>
      </c>
    </row>
    <row r="102" spans="1:4">
      <c r="A102" s="41"/>
      <c r="B102" s="30" t="s">
        <v>36</v>
      </c>
      <c r="C102" t="str">
        <f>名前51人目</f>
        <v/>
      </c>
      <c r="D102" t="str">
        <f t="shared" si="1"/>
        <v/>
      </c>
    </row>
    <row r="103" spans="1:4">
      <c r="A103" s="41" t="s">
        <v>123</v>
      </c>
      <c r="B103" s="30" t="s">
        <v>35</v>
      </c>
      <c r="C103" t="str">
        <f>番号52人目</f>
        <v/>
      </c>
      <c r="D103" t="str">
        <f t="shared" si="1"/>
        <v/>
      </c>
    </row>
    <row r="104" spans="1:4">
      <c r="A104" s="41"/>
      <c r="B104" s="30" t="s">
        <v>36</v>
      </c>
      <c r="C104" t="str">
        <f>名前52人目</f>
        <v/>
      </c>
      <c r="D104" t="str">
        <f t="shared" si="1"/>
        <v/>
      </c>
    </row>
    <row r="105" spans="1:4">
      <c r="A105" s="41" t="s">
        <v>124</v>
      </c>
      <c r="B105" s="30" t="s">
        <v>35</v>
      </c>
      <c r="C105" t="str">
        <f>番号53人目</f>
        <v/>
      </c>
      <c r="D105" t="str">
        <f t="shared" si="1"/>
        <v/>
      </c>
    </row>
    <row r="106" spans="1:4">
      <c r="A106" s="41"/>
      <c r="B106" s="30" t="s">
        <v>36</v>
      </c>
      <c r="C106" t="str">
        <f>名前53人目</f>
        <v/>
      </c>
      <c r="D106" t="str">
        <f t="shared" si="1"/>
        <v/>
      </c>
    </row>
    <row r="107" spans="1:4">
      <c r="A107" s="41" t="s">
        <v>125</v>
      </c>
      <c r="B107" s="30" t="s">
        <v>35</v>
      </c>
      <c r="C107" t="str">
        <f>番号54人目</f>
        <v/>
      </c>
      <c r="D107" t="str">
        <f t="shared" si="1"/>
        <v/>
      </c>
    </row>
    <row r="108" spans="1:4">
      <c r="A108" s="41"/>
      <c r="B108" s="30" t="s">
        <v>36</v>
      </c>
      <c r="C108" t="str">
        <f>名前54人目</f>
        <v/>
      </c>
      <c r="D108" t="str">
        <f t="shared" si="1"/>
        <v/>
      </c>
    </row>
    <row r="109" spans="1:4">
      <c r="A109" s="41" t="s">
        <v>126</v>
      </c>
      <c r="B109" s="30" t="s">
        <v>35</v>
      </c>
      <c r="C109" t="str">
        <f>番号55人目</f>
        <v/>
      </c>
      <c r="D109" t="str">
        <f t="shared" si="1"/>
        <v/>
      </c>
    </row>
    <row r="110" spans="1:4">
      <c r="A110" s="41"/>
      <c r="B110" s="30" t="s">
        <v>36</v>
      </c>
      <c r="C110" t="str">
        <f>名前55人目</f>
        <v/>
      </c>
      <c r="D110" t="str">
        <f t="shared" si="1"/>
        <v/>
      </c>
    </row>
    <row r="111" spans="1:4">
      <c r="A111" s="41" t="s">
        <v>127</v>
      </c>
      <c r="B111" s="30" t="s">
        <v>35</v>
      </c>
      <c r="C111" t="str">
        <f>番号56人目</f>
        <v/>
      </c>
      <c r="D111" t="str">
        <f t="shared" si="1"/>
        <v/>
      </c>
    </row>
    <row r="112" spans="1:4">
      <c r="A112" s="41"/>
      <c r="B112" s="30" t="s">
        <v>36</v>
      </c>
      <c r="C112" t="str">
        <f>名前56人目</f>
        <v/>
      </c>
      <c r="D112" t="str">
        <f t="shared" si="1"/>
        <v/>
      </c>
    </row>
    <row r="113" spans="1:4">
      <c r="A113" s="41" t="s">
        <v>128</v>
      </c>
      <c r="B113" s="30" t="s">
        <v>35</v>
      </c>
      <c r="C113" t="str">
        <f>番号57人目</f>
        <v/>
      </c>
      <c r="D113" t="str">
        <f t="shared" si="1"/>
        <v/>
      </c>
    </row>
    <row r="114" spans="1:4">
      <c r="A114" s="41"/>
      <c r="B114" s="30" t="s">
        <v>36</v>
      </c>
      <c r="C114" t="str">
        <f>名前57人目</f>
        <v/>
      </c>
      <c r="D114" t="str">
        <f t="shared" si="1"/>
        <v/>
      </c>
    </row>
    <row r="115" spans="1:4">
      <c r="A115" s="41" t="s">
        <v>129</v>
      </c>
      <c r="B115" s="30" t="s">
        <v>35</v>
      </c>
      <c r="C115" t="str">
        <f>番号58人目</f>
        <v/>
      </c>
      <c r="D115" t="str">
        <f t="shared" si="1"/>
        <v/>
      </c>
    </row>
    <row r="116" spans="1:4">
      <c r="A116" s="41"/>
      <c r="B116" s="30" t="s">
        <v>36</v>
      </c>
      <c r="C116" t="str">
        <f>名前58人目</f>
        <v/>
      </c>
      <c r="D116" t="str">
        <f t="shared" si="1"/>
        <v/>
      </c>
    </row>
    <row r="117" spans="1:4">
      <c r="A117" s="41" t="s">
        <v>130</v>
      </c>
      <c r="B117" s="30" t="s">
        <v>35</v>
      </c>
      <c r="C117" t="str">
        <f>番号59人目</f>
        <v/>
      </c>
      <c r="D117" t="str">
        <f t="shared" si="1"/>
        <v/>
      </c>
    </row>
    <row r="118" spans="1:4">
      <c r="A118" s="41"/>
      <c r="B118" s="30" t="s">
        <v>36</v>
      </c>
      <c r="C118" t="str">
        <f>名前59人目</f>
        <v/>
      </c>
      <c r="D118" t="str">
        <f t="shared" si="1"/>
        <v/>
      </c>
    </row>
    <row r="119" spans="1:4">
      <c r="A119" s="41" t="s">
        <v>131</v>
      </c>
      <c r="B119" s="30" t="s">
        <v>35</v>
      </c>
      <c r="C119" t="str">
        <f>番号60人目</f>
        <v/>
      </c>
      <c r="D119" t="str">
        <f t="shared" si="1"/>
        <v/>
      </c>
    </row>
    <row r="120" spans="1:4">
      <c r="A120" s="41"/>
      <c r="B120" s="30" t="s">
        <v>36</v>
      </c>
      <c r="C120" t="str">
        <f>名前60人目</f>
        <v/>
      </c>
      <c r="D120" t="str">
        <f t="shared" si="1"/>
        <v/>
      </c>
    </row>
  </sheetData>
  <mergeCells count="60">
    <mergeCell ref="A111:A112"/>
    <mergeCell ref="A113:A114"/>
    <mergeCell ref="A115:A116"/>
    <mergeCell ref="A117:A118"/>
    <mergeCell ref="A119:A120"/>
    <mergeCell ref="A101:A102"/>
    <mergeCell ref="A103:A104"/>
    <mergeCell ref="A105:A106"/>
    <mergeCell ref="A107:A108"/>
    <mergeCell ref="A109:A110"/>
    <mergeCell ref="A91:A92"/>
    <mergeCell ref="A93:A94"/>
    <mergeCell ref="A95:A96"/>
    <mergeCell ref="A97:A98"/>
    <mergeCell ref="A99:A100"/>
    <mergeCell ref="A81:A82"/>
    <mergeCell ref="A83:A84"/>
    <mergeCell ref="A85:A86"/>
    <mergeCell ref="A87:A88"/>
    <mergeCell ref="A89:A90"/>
    <mergeCell ref="A71:A72"/>
    <mergeCell ref="A73:A74"/>
    <mergeCell ref="A75:A76"/>
    <mergeCell ref="A77:A78"/>
    <mergeCell ref="A79:A80"/>
    <mergeCell ref="A61:A62"/>
    <mergeCell ref="A63:A64"/>
    <mergeCell ref="A65:A66"/>
    <mergeCell ref="A67:A68"/>
    <mergeCell ref="A69:A70"/>
    <mergeCell ref="A21:A22"/>
    <mergeCell ref="A11:A12"/>
    <mergeCell ref="A13:A14"/>
    <mergeCell ref="A15:A16"/>
    <mergeCell ref="A17:A18"/>
    <mergeCell ref="A19:A20"/>
    <mergeCell ref="A1:A2"/>
    <mergeCell ref="A3:A4"/>
    <mergeCell ref="A5:A6"/>
    <mergeCell ref="A7:A8"/>
    <mergeCell ref="A9:A10"/>
    <mergeCell ref="A33:A34"/>
    <mergeCell ref="A35:A36"/>
    <mergeCell ref="A37:A38"/>
    <mergeCell ref="A39:A40"/>
    <mergeCell ref="A41:A42"/>
    <mergeCell ref="A23:A24"/>
    <mergeCell ref="A25:A26"/>
    <mergeCell ref="A27:A28"/>
    <mergeCell ref="A29:A30"/>
    <mergeCell ref="A31:A32"/>
    <mergeCell ref="A55:A56"/>
    <mergeCell ref="A57:A58"/>
    <mergeCell ref="A59:A60"/>
    <mergeCell ref="A43:A44"/>
    <mergeCell ref="A45:A46"/>
    <mergeCell ref="A47:A48"/>
    <mergeCell ref="A49:A50"/>
    <mergeCell ref="A51:A52"/>
    <mergeCell ref="A53:A54"/>
  </mergeCells>
  <phoneticPr fontId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EF757-BE71-42A5-BA74-AE7DB676DE6F}">
  <sheetPr codeName="Sheet5"/>
  <dimension ref="A1:M120"/>
  <sheetViews>
    <sheetView workbookViewId="0">
      <selection sqref="A1:A8"/>
    </sheetView>
  </sheetViews>
  <sheetFormatPr defaultRowHeight="18.75"/>
  <cols>
    <col min="3" max="3" width="29.5" customWidth="1"/>
    <col min="6" max="6" width="29.5" customWidth="1"/>
  </cols>
  <sheetData>
    <row r="1" spans="1:13">
      <c r="A1" s="41" t="s">
        <v>0</v>
      </c>
      <c r="B1" s="30" t="s">
        <v>36</v>
      </c>
      <c r="C1" t="str">
        <f>名前01人目</f>
        <v/>
      </c>
      <c r="D1" t="str">
        <f>IF($L$1=FALSE,"",IF(AND($L$1=TRUE,B1="名前"),DBCS(C1),C1))</f>
        <v/>
      </c>
      <c r="L1" s="56" t="b">
        <v>0</v>
      </c>
      <c r="M1" s="57" t="s">
        <v>132</v>
      </c>
    </row>
    <row r="2" spans="1:13">
      <c r="A2" s="41"/>
      <c r="B2" s="30" t="s">
        <v>35</v>
      </c>
      <c r="C2" t="str">
        <f>番号01人目</f>
        <v/>
      </c>
      <c r="D2" t="str">
        <f t="shared" ref="D2:D65" si="0">IF($L$1=FALSE,"",IF(AND($L$1=TRUE,B2="名前"),DBCS(C2),C2))</f>
        <v/>
      </c>
    </row>
    <row r="3" spans="1:13">
      <c r="A3" s="41" t="s">
        <v>1</v>
      </c>
      <c r="B3" s="30" t="s">
        <v>36</v>
      </c>
      <c r="C3" t="str">
        <f>名前02人目</f>
        <v/>
      </c>
      <c r="D3" t="str">
        <f t="shared" si="0"/>
        <v/>
      </c>
    </row>
    <row r="4" spans="1:13">
      <c r="A4" s="41"/>
      <c r="B4" s="30" t="s">
        <v>35</v>
      </c>
      <c r="C4" t="str">
        <f>番号02人目</f>
        <v/>
      </c>
      <c r="D4" t="str">
        <f t="shared" si="0"/>
        <v/>
      </c>
    </row>
    <row r="5" spans="1:13">
      <c r="A5" s="41" t="s">
        <v>2</v>
      </c>
      <c r="B5" s="30" t="s">
        <v>36</v>
      </c>
      <c r="C5" t="str">
        <f>名前03人目</f>
        <v/>
      </c>
      <c r="D5" t="str">
        <f t="shared" si="0"/>
        <v/>
      </c>
    </row>
    <row r="6" spans="1:13">
      <c r="A6" s="41"/>
      <c r="B6" s="30" t="s">
        <v>35</v>
      </c>
      <c r="C6" t="str">
        <f>番号03人目</f>
        <v/>
      </c>
      <c r="D6" t="str">
        <f t="shared" si="0"/>
        <v/>
      </c>
    </row>
    <row r="7" spans="1:13">
      <c r="A7" s="41" t="s">
        <v>3</v>
      </c>
      <c r="B7" s="30" t="s">
        <v>36</v>
      </c>
      <c r="C7" t="str">
        <f>名前04人目</f>
        <v/>
      </c>
      <c r="D7" t="str">
        <f t="shared" si="0"/>
        <v/>
      </c>
    </row>
    <row r="8" spans="1:13">
      <c r="A8" s="41"/>
      <c r="B8" s="30" t="s">
        <v>35</v>
      </c>
      <c r="C8" t="str">
        <f>番号04人目</f>
        <v/>
      </c>
      <c r="D8" t="str">
        <f t="shared" si="0"/>
        <v/>
      </c>
    </row>
    <row r="9" spans="1:13">
      <c r="A9" s="41" t="s">
        <v>4</v>
      </c>
      <c r="B9" s="30" t="s">
        <v>36</v>
      </c>
      <c r="C9" t="str">
        <f>名前05人目</f>
        <v/>
      </c>
      <c r="D9" t="str">
        <f t="shared" si="0"/>
        <v/>
      </c>
    </row>
    <row r="10" spans="1:13">
      <c r="A10" s="41"/>
      <c r="B10" s="30" t="s">
        <v>35</v>
      </c>
      <c r="C10" t="str">
        <f>番号05人目</f>
        <v/>
      </c>
      <c r="D10" t="str">
        <f t="shared" si="0"/>
        <v/>
      </c>
    </row>
    <row r="11" spans="1:13">
      <c r="A11" s="41" t="s">
        <v>5</v>
      </c>
      <c r="B11" s="30" t="s">
        <v>36</v>
      </c>
      <c r="C11" t="str">
        <f>名前06人目</f>
        <v/>
      </c>
      <c r="D11" t="str">
        <f t="shared" si="0"/>
        <v/>
      </c>
    </row>
    <row r="12" spans="1:13">
      <c r="A12" s="41"/>
      <c r="B12" s="30" t="s">
        <v>35</v>
      </c>
      <c r="C12" t="str">
        <f>番号06人目</f>
        <v/>
      </c>
      <c r="D12" t="str">
        <f t="shared" si="0"/>
        <v/>
      </c>
    </row>
    <row r="13" spans="1:13">
      <c r="A13" s="41" t="s">
        <v>6</v>
      </c>
      <c r="B13" s="30" t="s">
        <v>36</v>
      </c>
      <c r="C13" t="str">
        <f>名前07人目</f>
        <v/>
      </c>
      <c r="D13" t="str">
        <f t="shared" si="0"/>
        <v/>
      </c>
    </row>
    <row r="14" spans="1:13">
      <c r="A14" s="41"/>
      <c r="B14" s="30" t="s">
        <v>35</v>
      </c>
      <c r="C14" t="str">
        <f>番号07人目</f>
        <v/>
      </c>
      <c r="D14" t="str">
        <f t="shared" si="0"/>
        <v/>
      </c>
    </row>
    <row r="15" spans="1:13">
      <c r="A15" s="41" t="s">
        <v>7</v>
      </c>
      <c r="B15" s="30" t="s">
        <v>36</v>
      </c>
      <c r="C15" t="str">
        <f>名前08人目</f>
        <v/>
      </c>
      <c r="D15" t="str">
        <f t="shared" si="0"/>
        <v/>
      </c>
    </row>
    <row r="16" spans="1:13">
      <c r="A16" s="41"/>
      <c r="B16" s="30" t="s">
        <v>35</v>
      </c>
      <c r="C16" t="str">
        <f>番号08人目</f>
        <v/>
      </c>
      <c r="D16" t="str">
        <f t="shared" si="0"/>
        <v/>
      </c>
    </row>
    <row r="17" spans="1:4">
      <c r="A17" s="41" t="s">
        <v>8</v>
      </c>
      <c r="B17" s="30" t="s">
        <v>36</v>
      </c>
      <c r="C17" t="str">
        <f>名前09人目</f>
        <v/>
      </c>
      <c r="D17" t="str">
        <f t="shared" si="0"/>
        <v/>
      </c>
    </row>
    <row r="18" spans="1:4">
      <c r="A18" s="41"/>
      <c r="B18" s="30" t="s">
        <v>35</v>
      </c>
      <c r="C18" t="str">
        <f>番号09人目</f>
        <v/>
      </c>
      <c r="D18" t="str">
        <f t="shared" si="0"/>
        <v/>
      </c>
    </row>
    <row r="19" spans="1:4">
      <c r="A19" s="41" t="s">
        <v>9</v>
      </c>
      <c r="B19" s="30" t="s">
        <v>36</v>
      </c>
      <c r="C19" t="str">
        <f>名前10人目</f>
        <v/>
      </c>
      <c r="D19" t="str">
        <f t="shared" si="0"/>
        <v/>
      </c>
    </row>
    <row r="20" spans="1:4">
      <c r="A20" s="41"/>
      <c r="B20" s="30" t="s">
        <v>35</v>
      </c>
      <c r="C20" t="str">
        <f>番号10人目</f>
        <v/>
      </c>
      <c r="D20" t="str">
        <f t="shared" si="0"/>
        <v/>
      </c>
    </row>
    <row r="21" spans="1:4">
      <c r="A21" s="41" t="s">
        <v>10</v>
      </c>
      <c r="B21" s="30" t="s">
        <v>36</v>
      </c>
      <c r="C21" t="str">
        <f>名前11人目</f>
        <v/>
      </c>
      <c r="D21" t="str">
        <f t="shared" si="0"/>
        <v/>
      </c>
    </row>
    <row r="22" spans="1:4">
      <c r="A22" s="41"/>
      <c r="B22" s="30" t="s">
        <v>35</v>
      </c>
      <c r="C22" t="str">
        <f>番号11人目</f>
        <v/>
      </c>
      <c r="D22" t="str">
        <f t="shared" si="0"/>
        <v/>
      </c>
    </row>
    <row r="23" spans="1:4">
      <c r="A23" s="41" t="s">
        <v>11</v>
      </c>
      <c r="B23" s="30" t="s">
        <v>36</v>
      </c>
      <c r="C23" t="str">
        <f>名前12人目</f>
        <v/>
      </c>
      <c r="D23" t="str">
        <f t="shared" si="0"/>
        <v/>
      </c>
    </row>
    <row r="24" spans="1:4">
      <c r="A24" s="41"/>
      <c r="B24" s="30" t="s">
        <v>35</v>
      </c>
      <c r="C24" t="str">
        <f>番号12人目</f>
        <v/>
      </c>
      <c r="D24" t="str">
        <f t="shared" si="0"/>
        <v/>
      </c>
    </row>
    <row r="25" spans="1:4">
      <c r="A25" s="41" t="s">
        <v>12</v>
      </c>
      <c r="B25" s="30" t="s">
        <v>36</v>
      </c>
      <c r="C25" t="str">
        <f>名前13人目</f>
        <v/>
      </c>
      <c r="D25" t="str">
        <f t="shared" si="0"/>
        <v/>
      </c>
    </row>
    <row r="26" spans="1:4">
      <c r="A26" s="41"/>
      <c r="B26" s="30" t="s">
        <v>35</v>
      </c>
      <c r="C26" t="str">
        <f>番号13人目</f>
        <v/>
      </c>
      <c r="D26" t="str">
        <f t="shared" si="0"/>
        <v/>
      </c>
    </row>
    <row r="27" spans="1:4">
      <c r="A27" s="41" t="s">
        <v>13</v>
      </c>
      <c r="B27" s="30" t="s">
        <v>36</v>
      </c>
      <c r="C27" t="str">
        <f>名前14人目</f>
        <v/>
      </c>
      <c r="D27" t="str">
        <f t="shared" si="0"/>
        <v/>
      </c>
    </row>
    <row r="28" spans="1:4">
      <c r="A28" s="41"/>
      <c r="B28" s="30" t="s">
        <v>35</v>
      </c>
      <c r="C28" t="str">
        <f>番号14人目</f>
        <v/>
      </c>
      <c r="D28" t="str">
        <f t="shared" si="0"/>
        <v/>
      </c>
    </row>
    <row r="29" spans="1:4">
      <c r="A29" s="41" t="s">
        <v>14</v>
      </c>
      <c r="B29" s="30" t="s">
        <v>36</v>
      </c>
      <c r="C29" t="str">
        <f>名前15人目</f>
        <v/>
      </c>
      <c r="D29" t="str">
        <f t="shared" si="0"/>
        <v/>
      </c>
    </row>
    <row r="30" spans="1:4">
      <c r="A30" s="41"/>
      <c r="B30" s="30" t="s">
        <v>35</v>
      </c>
      <c r="C30" t="str">
        <f>番号15人目</f>
        <v/>
      </c>
      <c r="D30" t="str">
        <f t="shared" si="0"/>
        <v/>
      </c>
    </row>
    <row r="31" spans="1:4">
      <c r="A31" s="41" t="s">
        <v>15</v>
      </c>
      <c r="B31" s="30" t="s">
        <v>36</v>
      </c>
      <c r="C31" t="str">
        <f>名前16人目</f>
        <v/>
      </c>
      <c r="D31" t="str">
        <f t="shared" si="0"/>
        <v/>
      </c>
    </row>
    <row r="32" spans="1:4">
      <c r="A32" s="41"/>
      <c r="B32" s="30" t="s">
        <v>35</v>
      </c>
      <c r="C32" t="str">
        <f>番号16人目</f>
        <v/>
      </c>
      <c r="D32" t="str">
        <f t="shared" si="0"/>
        <v/>
      </c>
    </row>
    <row r="33" spans="1:4">
      <c r="A33" s="41" t="s">
        <v>16</v>
      </c>
      <c r="B33" s="30" t="s">
        <v>36</v>
      </c>
      <c r="C33" t="str">
        <f>名前17人目</f>
        <v/>
      </c>
      <c r="D33" t="str">
        <f t="shared" si="0"/>
        <v/>
      </c>
    </row>
    <row r="34" spans="1:4">
      <c r="A34" s="41"/>
      <c r="B34" s="30" t="s">
        <v>35</v>
      </c>
      <c r="C34" t="str">
        <f>番号17人目</f>
        <v/>
      </c>
      <c r="D34" t="str">
        <f t="shared" si="0"/>
        <v/>
      </c>
    </row>
    <row r="35" spans="1:4">
      <c r="A35" s="41" t="s">
        <v>17</v>
      </c>
      <c r="B35" s="30" t="s">
        <v>36</v>
      </c>
      <c r="C35" t="str">
        <f>名前18人目</f>
        <v/>
      </c>
      <c r="D35" t="str">
        <f t="shared" si="0"/>
        <v/>
      </c>
    </row>
    <row r="36" spans="1:4">
      <c r="A36" s="41"/>
      <c r="B36" s="30" t="s">
        <v>35</v>
      </c>
      <c r="C36" t="str">
        <f>番号18人目</f>
        <v/>
      </c>
      <c r="D36" t="str">
        <f t="shared" si="0"/>
        <v/>
      </c>
    </row>
    <row r="37" spans="1:4">
      <c r="A37" s="41" t="s">
        <v>18</v>
      </c>
      <c r="B37" s="30" t="s">
        <v>36</v>
      </c>
      <c r="C37" t="str">
        <f>名前19人目</f>
        <v/>
      </c>
      <c r="D37" t="str">
        <f t="shared" si="0"/>
        <v/>
      </c>
    </row>
    <row r="38" spans="1:4">
      <c r="A38" s="41"/>
      <c r="B38" s="30" t="s">
        <v>35</v>
      </c>
      <c r="C38" t="str">
        <f>番号19人目</f>
        <v/>
      </c>
      <c r="D38" t="str">
        <f t="shared" si="0"/>
        <v/>
      </c>
    </row>
    <row r="39" spans="1:4">
      <c r="A39" s="41" t="s">
        <v>19</v>
      </c>
      <c r="B39" s="30" t="s">
        <v>36</v>
      </c>
      <c r="C39" t="str">
        <f>名前20人目</f>
        <v/>
      </c>
      <c r="D39" t="str">
        <f t="shared" si="0"/>
        <v/>
      </c>
    </row>
    <row r="40" spans="1:4">
      <c r="A40" s="41"/>
      <c r="B40" s="30" t="s">
        <v>35</v>
      </c>
      <c r="C40" t="str">
        <f>番号20人目</f>
        <v/>
      </c>
      <c r="D40" t="str">
        <f t="shared" si="0"/>
        <v/>
      </c>
    </row>
    <row r="41" spans="1:4">
      <c r="A41" s="41" t="s">
        <v>20</v>
      </c>
      <c r="B41" s="30" t="s">
        <v>36</v>
      </c>
      <c r="C41" t="str">
        <f>名前21人目</f>
        <v/>
      </c>
      <c r="D41" t="str">
        <f t="shared" si="0"/>
        <v/>
      </c>
    </row>
    <row r="42" spans="1:4">
      <c r="A42" s="41"/>
      <c r="B42" s="30" t="s">
        <v>35</v>
      </c>
      <c r="C42" t="str">
        <f>番号21人目</f>
        <v/>
      </c>
      <c r="D42" t="str">
        <f t="shared" si="0"/>
        <v/>
      </c>
    </row>
    <row r="43" spans="1:4">
      <c r="A43" s="41" t="s">
        <v>21</v>
      </c>
      <c r="B43" s="30" t="s">
        <v>36</v>
      </c>
      <c r="C43" t="str">
        <f>名前22人目</f>
        <v/>
      </c>
      <c r="D43" t="str">
        <f t="shared" si="0"/>
        <v/>
      </c>
    </row>
    <row r="44" spans="1:4">
      <c r="A44" s="41"/>
      <c r="B44" s="30" t="s">
        <v>35</v>
      </c>
      <c r="C44" t="str">
        <f>番号22人目</f>
        <v/>
      </c>
      <c r="D44" t="str">
        <f t="shared" si="0"/>
        <v/>
      </c>
    </row>
    <row r="45" spans="1:4">
      <c r="A45" s="41" t="s">
        <v>22</v>
      </c>
      <c r="B45" s="30" t="s">
        <v>36</v>
      </c>
      <c r="C45" t="str">
        <f>名前23人目</f>
        <v/>
      </c>
      <c r="D45" t="str">
        <f t="shared" si="0"/>
        <v/>
      </c>
    </row>
    <row r="46" spans="1:4">
      <c r="A46" s="41"/>
      <c r="B46" s="30" t="s">
        <v>35</v>
      </c>
      <c r="C46" t="str">
        <f>番号23人目</f>
        <v/>
      </c>
      <c r="D46" t="str">
        <f t="shared" si="0"/>
        <v/>
      </c>
    </row>
    <row r="47" spans="1:4">
      <c r="A47" s="41" t="s">
        <v>23</v>
      </c>
      <c r="B47" s="30" t="s">
        <v>36</v>
      </c>
      <c r="C47" t="str">
        <f>名前24人目</f>
        <v/>
      </c>
      <c r="D47" t="str">
        <f t="shared" si="0"/>
        <v/>
      </c>
    </row>
    <row r="48" spans="1:4">
      <c r="A48" s="41"/>
      <c r="B48" s="30" t="s">
        <v>35</v>
      </c>
      <c r="C48" t="str">
        <f>番号24人目</f>
        <v/>
      </c>
      <c r="D48" t="str">
        <f t="shared" si="0"/>
        <v/>
      </c>
    </row>
    <row r="49" spans="1:4">
      <c r="A49" s="41" t="s">
        <v>24</v>
      </c>
      <c r="B49" s="30" t="s">
        <v>36</v>
      </c>
      <c r="C49" t="str">
        <f>名前25人目</f>
        <v/>
      </c>
      <c r="D49" t="str">
        <f t="shared" si="0"/>
        <v/>
      </c>
    </row>
    <row r="50" spans="1:4">
      <c r="A50" s="41"/>
      <c r="B50" s="30" t="s">
        <v>35</v>
      </c>
      <c r="C50" t="str">
        <f>番号25人目</f>
        <v/>
      </c>
      <c r="D50" t="str">
        <f t="shared" si="0"/>
        <v/>
      </c>
    </row>
    <row r="51" spans="1:4">
      <c r="A51" s="41" t="s">
        <v>25</v>
      </c>
      <c r="B51" s="30" t="s">
        <v>36</v>
      </c>
      <c r="C51" t="str">
        <f>名前26人目</f>
        <v/>
      </c>
      <c r="D51" t="str">
        <f t="shared" si="0"/>
        <v/>
      </c>
    </row>
    <row r="52" spans="1:4">
      <c r="A52" s="41"/>
      <c r="B52" s="30" t="s">
        <v>35</v>
      </c>
      <c r="C52" t="str">
        <f>番号26人目</f>
        <v/>
      </c>
      <c r="D52" t="str">
        <f t="shared" si="0"/>
        <v/>
      </c>
    </row>
    <row r="53" spans="1:4">
      <c r="A53" s="41" t="s">
        <v>26</v>
      </c>
      <c r="B53" s="30" t="s">
        <v>36</v>
      </c>
      <c r="C53" t="str">
        <f>名前27人目</f>
        <v/>
      </c>
      <c r="D53" t="str">
        <f t="shared" si="0"/>
        <v/>
      </c>
    </row>
    <row r="54" spans="1:4">
      <c r="A54" s="41"/>
      <c r="B54" s="30" t="s">
        <v>35</v>
      </c>
      <c r="C54" t="str">
        <f>番号27人目</f>
        <v/>
      </c>
      <c r="D54" t="str">
        <f t="shared" si="0"/>
        <v/>
      </c>
    </row>
    <row r="55" spans="1:4">
      <c r="A55" s="41" t="s">
        <v>27</v>
      </c>
      <c r="B55" s="30" t="s">
        <v>36</v>
      </c>
      <c r="C55" t="str">
        <f>名前28人目</f>
        <v/>
      </c>
      <c r="D55" t="str">
        <f t="shared" si="0"/>
        <v/>
      </c>
    </row>
    <row r="56" spans="1:4">
      <c r="A56" s="41"/>
      <c r="B56" s="30" t="s">
        <v>35</v>
      </c>
      <c r="C56" t="str">
        <f>番号28人目</f>
        <v/>
      </c>
      <c r="D56" t="str">
        <f t="shared" si="0"/>
        <v/>
      </c>
    </row>
    <row r="57" spans="1:4">
      <c r="A57" s="41" t="s">
        <v>28</v>
      </c>
      <c r="B57" s="30" t="s">
        <v>36</v>
      </c>
      <c r="C57" t="str">
        <f>名前29人目</f>
        <v/>
      </c>
      <c r="D57" t="str">
        <f t="shared" si="0"/>
        <v/>
      </c>
    </row>
    <row r="58" spans="1:4">
      <c r="A58" s="41"/>
      <c r="B58" s="30" t="s">
        <v>35</v>
      </c>
      <c r="C58" t="str">
        <f>番号29人目</f>
        <v/>
      </c>
      <c r="D58" t="str">
        <f t="shared" si="0"/>
        <v/>
      </c>
    </row>
    <row r="59" spans="1:4">
      <c r="A59" s="41" t="s">
        <v>29</v>
      </c>
      <c r="B59" s="30" t="s">
        <v>36</v>
      </c>
      <c r="C59" t="str">
        <f>名前30人目</f>
        <v/>
      </c>
      <c r="D59" t="str">
        <f t="shared" si="0"/>
        <v/>
      </c>
    </row>
    <row r="60" spans="1:4">
      <c r="A60" s="41"/>
      <c r="B60" s="30" t="s">
        <v>35</v>
      </c>
      <c r="C60" t="str">
        <f>番号30人目</f>
        <v/>
      </c>
      <c r="D60" t="str">
        <f t="shared" si="0"/>
        <v/>
      </c>
    </row>
    <row r="61" spans="1:4">
      <c r="A61" s="41" t="s">
        <v>102</v>
      </c>
      <c r="B61" s="30" t="s">
        <v>36</v>
      </c>
      <c r="C61" t="str">
        <f>名前31人目</f>
        <v/>
      </c>
      <c r="D61" t="str">
        <f t="shared" si="0"/>
        <v/>
      </c>
    </row>
    <row r="62" spans="1:4">
      <c r="A62" s="41"/>
      <c r="B62" s="30" t="s">
        <v>35</v>
      </c>
      <c r="C62" t="str">
        <f>番号31人目</f>
        <v/>
      </c>
      <c r="D62" t="str">
        <f t="shared" si="0"/>
        <v/>
      </c>
    </row>
    <row r="63" spans="1:4">
      <c r="A63" s="41" t="s">
        <v>103</v>
      </c>
      <c r="B63" s="30" t="s">
        <v>36</v>
      </c>
      <c r="C63" t="str">
        <f>名前32人目</f>
        <v/>
      </c>
      <c r="D63" t="str">
        <f t="shared" si="0"/>
        <v/>
      </c>
    </row>
    <row r="64" spans="1:4">
      <c r="A64" s="41"/>
      <c r="B64" s="30" t="s">
        <v>35</v>
      </c>
      <c r="C64" t="str">
        <f>番号32人目</f>
        <v/>
      </c>
      <c r="D64" t="str">
        <f t="shared" si="0"/>
        <v/>
      </c>
    </row>
    <row r="65" spans="1:4">
      <c r="A65" s="41" t="s">
        <v>104</v>
      </c>
      <c r="B65" s="30" t="s">
        <v>36</v>
      </c>
      <c r="C65" t="str">
        <f>名前33人目</f>
        <v/>
      </c>
      <c r="D65" t="str">
        <f t="shared" si="0"/>
        <v/>
      </c>
    </row>
    <row r="66" spans="1:4">
      <c r="A66" s="41"/>
      <c r="B66" s="30" t="s">
        <v>35</v>
      </c>
      <c r="C66" t="str">
        <f>番号33人目</f>
        <v/>
      </c>
      <c r="D66" t="str">
        <f t="shared" ref="D66:D120" si="1">IF($L$1=FALSE,"",IF(AND($L$1=TRUE,B66="名前"),DBCS(C66),C66))</f>
        <v/>
      </c>
    </row>
    <row r="67" spans="1:4">
      <c r="A67" s="41" t="s">
        <v>105</v>
      </c>
      <c r="B67" s="30" t="s">
        <v>36</v>
      </c>
      <c r="C67" t="str">
        <f>名前34人目</f>
        <v/>
      </c>
      <c r="D67" t="str">
        <f t="shared" si="1"/>
        <v/>
      </c>
    </row>
    <row r="68" spans="1:4">
      <c r="A68" s="41"/>
      <c r="B68" s="30" t="s">
        <v>35</v>
      </c>
      <c r="C68" t="str">
        <f>番号34人目</f>
        <v/>
      </c>
      <c r="D68" t="str">
        <f t="shared" si="1"/>
        <v/>
      </c>
    </row>
    <row r="69" spans="1:4">
      <c r="A69" s="41" t="s">
        <v>106</v>
      </c>
      <c r="B69" s="30" t="s">
        <v>36</v>
      </c>
      <c r="C69" t="str">
        <f>名前35人目</f>
        <v/>
      </c>
      <c r="D69" t="str">
        <f t="shared" si="1"/>
        <v/>
      </c>
    </row>
    <row r="70" spans="1:4">
      <c r="A70" s="41"/>
      <c r="B70" s="30" t="s">
        <v>35</v>
      </c>
      <c r="C70" t="str">
        <f>番号35人目</f>
        <v/>
      </c>
      <c r="D70" t="str">
        <f t="shared" si="1"/>
        <v/>
      </c>
    </row>
    <row r="71" spans="1:4">
      <c r="A71" s="41" t="s">
        <v>107</v>
      </c>
      <c r="B71" s="30" t="s">
        <v>36</v>
      </c>
      <c r="C71" t="str">
        <f>名前36人目</f>
        <v/>
      </c>
      <c r="D71" t="str">
        <f t="shared" si="1"/>
        <v/>
      </c>
    </row>
    <row r="72" spans="1:4">
      <c r="A72" s="41"/>
      <c r="B72" s="30" t="s">
        <v>35</v>
      </c>
      <c r="C72" t="str">
        <f>番号36人目</f>
        <v/>
      </c>
      <c r="D72" t="str">
        <f t="shared" si="1"/>
        <v/>
      </c>
    </row>
    <row r="73" spans="1:4">
      <c r="A73" s="41" t="s">
        <v>108</v>
      </c>
      <c r="B73" s="30" t="s">
        <v>36</v>
      </c>
      <c r="C73" t="str">
        <f>名前37人目</f>
        <v/>
      </c>
      <c r="D73" t="str">
        <f t="shared" si="1"/>
        <v/>
      </c>
    </row>
    <row r="74" spans="1:4">
      <c r="A74" s="41"/>
      <c r="B74" s="30" t="s">
        <v>35</v>
      </c>
      <c r="C74" t="str">
        <f>番号37人目</f>
        <v/>
      </c>
      <c r="D74" t="str">
        <f t="shared" si="1"/>
        <v/>
      </c>
    </row>
    <row r="75" spans="1:4">
      <c r="A75" s="41" t="s">
        <v>109</v>
      </c>
      <c r="B75" s="30" t="s">
        <v>36</v>
      </c>
      <c r="C75" t="str">
        <f>名前38人目</f>
        <v/>
      </c>
      <c r="D75" t="str">
        <f t="shared" si="1"/>
        <v/>
      </c>
    </row>
    <row r="76" spans="1:4">
      <c r="A76" s="41"/>
      <c r="B76" s="30" t="s">
        <v>35</v>
      </c>
      <c r="C76" t="str">
        <f>番号38人目</f>
        <v/>
      </c>
      <c r="D76" t="str">
        <f t="shared" si="1"/>
        <v/>
      </c>
    </row>
    <row r="77" spans="1:4">
      <c r="A77" s="41" t="s">
        <v>110</v>
      </c>
      <c r="B77" s="30" t="s">
        <v>36</v>
      </c>
      <c r="C77" t="str">
        <f>名前39人目</f>
        <v/>
      </c>
      <c r="D77" t="str">
        <f t="shared" si="1"/>
        <v/>
      </c>
    </row>
    <row r="78" spans="1:4">
      <c r="A78" s="41"/>
      <c r="B78" s="30" t="s">
        <v>35</v>
      </c>
      <c r="C78" t="str">
        <f>番号39人目</f>
        <v/>
      </c>
      <c r="D78" t="str">
        <f t="shared" si="1"/>
        <v/>
      </c>
    </row>
    <row r="79" spans="1:4">
      <c r="A79" s="41" t="s">
        <v>111</v>
      </c>
      <c r="B79" s="30" t="s">
        <v>36</v>
      </c>
      <c r="C79" t="str">
        <f>名前40人目</f>
        <v/>
      </c>
      <c r="D79" t="str">
        <f t="shared" si="1"/>
        <v/>
      </c>
    </row>
    <row r="80" spans="1:4">
      <c r="A80" s="41"/>
      <c r="B80" s="30" t="s">
        <v>35</v>
      </c>
      <c r="C80" t="str">
        <f>番号40人目</f>
        <v/>
      </c>
      <c r="D80" t="str">
        <f t="shared" si="1"/>
        <v/>
      </c>
    </row>
    <row r="81" spans="1:4">
      <c r="A81" s="41" t="s">
        <v>112</v>
      </c>
      <c r="B81" s="30" t="s">
        <v>36</v>
      </c>
      <c r="C81" t="str">
        <f>名前41人目</f>
        <v/>
      </c>
      <c r="D81" t="str">
        <f t="shared" si="1"/>
        <v/>
      </c>
    </row>
    <row r="82" spans="1:4">
      <c r="A82" s="41"/>
      <c r="B82" s="30" t="s">
        <v>35</v>
      </c>
      <c r="C82" t="str">
        <f>番号41人目</f>
        <v/>
      </c>
      <c r="D82" t="str">
        <f t="shared" si="1"/>
        <v/>
      </c>
    </row>
    <row r="83" spans="1:4">
      <c r="A83" s="41" t="s">
        <v>113</v>
      </c>
      <c r="B83" s="30" t="s">
        <v>36</v>
      </c>
      <c r="C83" t="str">
        <f>名前42人目</f>
        <v/>
      </c>
      <c r="D83" t="str">
        <f t="shared" si="1"/>
        <v/>
      </c>
    </row>
    <row r="84" spans="1:4">
      <c r="A84" s="41"/>
      <c r="B84" s="30" t="s">
        <v>35</v>
      </c>
      <c r="C84" t="str">
        <f>番号42人目</f>
        <v/>
      </c>
      <c r="D84" t="str">
        <f t="shared" si="1"/>
        <v/>
      </c>
    </row>
    <row r="85" spans="1:4">
      <c r="A85" s="41" t="s">
        <v>114</v>
      </c>
      <c r="B85" s="30" t="s">
        <v>36</v>
      </c>
      <c r="C85" t="str">
        <f>名前43人目</f>
        <v/>
      </c>
      <c r="D85" t="str">
        <f t="shared" si="1"/>
        <v/>
      </c>
    </row>
    <row r="86" spans="1:4">
      <c r="A86" s="41"/>
      <c r="B86" s="30" t="s">
        <v>35</v>
      </c>
      <c r="C86" t="str">
        <f>番号43人目</f>
        <v/>
      </c>
      <c r="D86" t="str">
        <f t="shared" si="1"/>
        <v/>
      </c>
    </row>
    <row r="87" spans="1:4">
      <c r="A87" s="41" t="s">
        <v>115</v>
      </c>
      <c r="B87" s="30" t="s">
        <v>36</v>
      </c>
      <c r="C87" t="str">
        <f>名前44人目</f>
        <v/>
      </c>
      <c r="D87" t="str">
        <f t="shared" si="1"/>
        <v/>
      </c>
    </row>
    <row r="88" spans="1:4">
      <c r="A88" s="41"/>
      <c r="B88" s="30" t="s">
        <v>35</v>
      </c>
      <c r="C88" t="str">
        <f>番号44人目</f>
        <v/>
      </c>
      <c r="D88" t="str">
        <f t="shared" si="1"/>
        <v/>
      </c>
    </row>
    <row r="89" spans="1:4">
      <c r="A89" s="41" t="s">
        <v>116</v>
      </c>
      <c r="B89" s="30" t="s">
        <v>36</v>
      </c>
      <c r="C89" t="str">
        <f>名前45人目</f>
        <v/>
      </c>
      <c r="D89" t="str">
        <f t="shared" si="1"/>
        <v/>
      </c>
    </row>
    <row r="90" spans="1:4">
      <c r="A90" s="41"/>
      <c r="B90" s="30" t="s">
        <v>35</v>
      </c>
      <c r="C90" t="str">
        <f>番号45人目</f>
        <v/>
      </c>
      <c r="D90" t="str">
        <f t="shared" si="1"/>
        <v/>
      </c>
    </row>
    <row r="91" spans="1:4">
      <c r="A91" s="41" t="s">
        <v>117</v>
      </c>
      <c r="B91" s="30" t="s">
        <v>36</v>
      </c>
      <c r="C91" t="str">
        <f>名前46人目</f>
        <v/>
      </c>
      <c r="D91" t="str">
        <f t="shared" si="1"/>
        <v/>
      </c>
    </row>
    <row r="92" spans="1:4">
      <c r="A92" s="41"/>
      <c r="B92" s="30" t="s">
        <v>35</v>
      </c>
      <c r="C92" t="str">
        <f>番号46人目</f>
        <v/>
      </c>
      <c r="D92" t="str">
        <f t="shared" si="1"/>
        <v/>
      </c>
    </row>
    <row r="93" spans="1:4">
      <c r="A93" s="41" t="s">
        <v>118</v>
      </c>
      <c r="B93" s="30" t="s">
        <v>36</v>
      </c>
      <c r="C93" t="str">
        <f>名前47人目</f>
        <v/>
      </c>
      <c r="D93" t="str">
        <f t="shared" si="1"/>
        <v/>
      </c>
    </row>
    <row r="94" spans="1:4">
      <c r="A94" s="41"/>
      <c r="B94" s="30" t="s">
        <v>35</v>
      </c>
      <c r="C94" t="str">
        <f>番号47人目</f>
        <v/>
      </c>
      <c r="D94" t="str">
        <f t="shared" si="1"/>
        <v/>
      </c>
    </row>
    <row r="95" spans="1:4">
      <c r="A95" s="41" t="s">
        <v>119</v>
      </c>
      <c r="B95" s="30" t="s">
        <v>36</v>
      </c>
      <c r="C95" t="str">
        <f>名前48人目</f>
        <v/>
      </c>
      <c r="D95" t="str">
        <f t="shared" si="1"/>
        <v/>
      </c>
    </row>
    <row r="96" spans="1:4">
      <c r="A96" s="41"/>
      <c r="B96" s="30" t="s">
        <v>35</v>
      </c>
      <c r="C96" t="str">
        <f>番号48人目</f>
        <v/>
      </c>
      <c r="D96" t="str">
        <f t="shared" si="1"/>
        <v/>
      </c>
    </row>
    <row r="97" spans="1:4">
      <c r="A97" s="41" t="s">
        <v>120</v>
      </c>
      <c r="B97" s="30" t="s">
        <v>36</v>
      </c>
      <c r="C97" t="str">
        <f>名前49人目</f>
        <v/>
      </c>
      <c r="D97" t="str">
        <f t="shared" si="1"/>
        <v/>
      </c>
    </row>
    <row r="98" spans="1:4">
      <c r="A98" s="41"/>
      <c r="B98" s="30" t="s">
        <v>35</v>
      </c>
      <c r="C98" t="str">
        <f>番号49人目</f>
        <v/>
      </c>
      <c r="D98" t="str">
        <f t="shared" si="1"/>
        <v/>
      </c>
    </row>
    <row r="99" spans="1:4">
      <c r="A99" s="41" t="s">
        <v>121</v>
      </c>
      <c r="B99" s="30" t="s">
        <v>36</v>
      </c>
      <c r="C99" t="str">
        <f>名前50人目</f>
        <v/>
      </c>
      <c r="D99" t="str">
        <f t="shared" si="1"/>
        <v/>
      </c>
    </row>
    <row r="100" spans="1:4">
      <c r="A100" s="41"/>
      <c r="B100" s="30" t="s">
        <v>35</v>
      </c>
      <c r="C100" t="str">
        <f>番号50人目</f>
        <v/>
      </c>
      <c r="D100" t="str">
        <f t="shared" si="1"/>
        <v/>
      </c>
    </row>
    <row r="101" spans="1:4">
      <c r="A101" s="41" t="s">
        <v>122</v>
      </c>
      <c r="B101" s="30" t="s">
        <v>36</v>
      </c>
      <c r="C101" t="str">
        <f>名前51人目</f>
        <v/>
      </c>
      <c r="D101" t="str">
        <f t="shared" si="1"/>
        <v/>
      </c>
    </row>
    <row r="102" spans="1:4">
      <c r="A102" s="41"/>
      <c r="B102" s="30" t="s">
        <v>35</v>
      </c>
      <c r="C102" t="str">
        <f>番号51人目</f>
        <v/>
      </c>
      <c r="D102" t="str">
        <f t="shared" si="1"/>
        <v/>
      </c>
    </row>
    <row r="103" spans="1:4">
      <c r="A103" s="41" t="s">
        <v>123</v>
      </c>
      <c r="B103" s="30" t="s">
        <v>36</v>
      </c>
      <c r="C103" t="str">
        <f>名前52人目</f>
        <v/>
      </c>
      <c r="D103" t="str">
        <f t="shared" si="1"/>
        <v/>
      </c>
    </row>
    <row r="104" spans="1:4">
      <c r="A104" s="41"/>
      <c r="B104" s="30" t="s">
        <v>35</v>
      </c>
      <c r="C104" t="str">
        <f>番号52人目</f>
        <v/>
      </c>
      <c r="D104" t="str">
        <f t="shared" si="1"/>
        <v/>
      </c>
    </row>
    <row r="105" spans="1:4">
      <c r="A105" s="41" t="s">
        <v>124</v>
      </c>
      <c r="B105" s="30" t="s">
        <v>36</v>
      </c>
      <c r="C105" t="str">
        <f>名前53人目</f>
        <v/>
      </c>
      <c r="D105" t="str">
        <f t="shared" si="1"/>
        <v/>
      </c>
    </row>
    <row r="106" spans="1:4">
      <c r="A106" s="41"/>
      <c r="B106" s="30" t="s">
        <v>35</v>
      </c>
      <c r="C106" t="str">
        <f>番号53人目</f>
        <v/>
      </c>
      <c r="D106" t="str">
        <f t="shared" si="1"/>
        <v/>
      </c>
    </row>
    <row r="107" spans="1:4">
      <c r="A107" s="41" t="s">
        <v>125</v>
      </c>
      <c r="B107" s="30" t="s">
        <v>36</v>
      </c>
      <c r="C107" t="str">
        <f>名前54人目</f>
        <v/>
      </c>
      <c r="D107" t="str">
        <f t="shared" si="1"/>
        <v/>
      </c>
    </row>
    <row r="108" spans="1:4">
      <c r="A108" s="41"/>
      <c r="B108" s="30" t="s">
        <v>35</v>
      </c>
      <c r="C108" t="str">
        <f>番号54人目</f>
        <v/>
      </c>
      <c r="D108" t="str">
        <f t="shared" si="1"/>
        <v/>
      </c>
    </row>
    <row r="109" spans="1:4">
      <c r="A109" s="41" t="s">
        <v>126</v>
      </c>
      <c r="B109" s="30" t="s">
        <v>36</v>
      </c>
      <c r="C109" t="str">
        <f>名前55人目</f>
        <v/>
      </c>
      <c r="D109" t="str">
        <f t="shared" si="1"/>
        <v/>
      </c>
    </row>
    <row r="110" spans="1:4">
      <c r="A110" s="41"/>
      <c r="B110" s="30" t="s">
        <v>35</v>
      </c>
      <c r="C110" t="str">
        <f>番号55人目</f>
        <v/>
      </c>
      <c r="D110" t="str">
        <f t="shared" si="1"/>
        <v/>
      </c>
    </row>
    <row r="111" spans="1:4">
      <c r="A111" s="41" t="s">
        <v>127</v>
      </c>
      <c r="B111" s="30" t="s">
        <v>36</v>
      </c>
      <c r="C111" t="str">
        <f>名前56人目</f>
        <v/>
      </c>
      <c r="D111" t="str">
        <f t="shared" si="1"/>
        <v/>
      </c>
    </row>
    <row r="112" spans="1:4">
      <c r="A112" s="41"/>
      <c r="B112" s="30" t="s">
        <v>35</v>
      </c>
      <c r="C112" t="str">
        <f>番号56人目</f>
        <v/>
      </c>
      <c r="D112" t="str">
        <f t="shared" si="1"/>
        <v/>
      </c>
    </row>
    <row r="113" spans="1:4">
      <c r="A113" s="41" t="s">
        <v>128</v>
      </c>
      <c r="B113" s="30" t="s">
        <v>36</v>
      </c>
      <c r="C113" t="str">
        <f>名前57人目</f>
        <v/>
      </c>
      <c r="D113" t="str">
        <f t="shared" si="1"/>
        <v/>
      </c>
    </row>
    <row r="114" spans="1:4">
      <c r="A114" s="41"/>
      <c r="B114" s="30" t="s">
        <v>35</v>
      </c>
      <c r="C114" t="str">
        <f>番号57人目</f>
        <v/>
      </c>
      <c r="D114" t="str">
        <f t="shared" si="1"/>
        <v/>
      </c>
    </row>
    <row r="115" spans="1:4">
      <c r="A115" s="41" t="s">
        <v>129</v>
      </c>
      <c r="B115" s="30" t="s">
        <v>36</v>
      </c>
      <c r="C115" t="str">
        <f>名前58人目</f>
        <v/>
      </c>
      <c r="D115" t="str">
        <f t="shared" si="1"/>
        <v/>
      </c>
    </row>
    <row r="116" spans="1:4">
      <c r="A116" s="41"/>
      <c r="B116" s="30" t="s">
        <v>35</v>
      </c>
      <c r="C116" t="str">
        <f>番号58人目</f>
        <v/>
      </c>
      <c r="D116" t="str">
        <f t="shared" si="1"/>
        <v/>
      </c>
    </row>
    <row r="117" spans="1:4">
      <c r="A117" s="41" t="s">
        <v>130</v>
      </c>
      <c r="B117" s="30" t="s">
        <v>36</v>
      </c>
      <c r="C117" t="str">
        <f>名前59人目</f>
        <v/>
      </c>
      <c r="D117" t="str">
        <f t="shared" si="1"/>
        <v/>
      </c>
    </row>
    <row r="118" spans="1:4">
      <c r="A118" s="41"/>
      <c r="B118" s="30" t="s">
        <v>35</v>
      </c>
      <c r="C118" t="str">
        <f>番号59人目</f>
        <v/>
      </c>
      <c r="D118" t="str">
        <f t="shared" si="1"/>
        <v/>
      </c>
    </row>
    <row r="119" spans="1:4">
      <c r="A119" s="41" t="s">
        <v>131</v>
      </c>
      <c r="B119" s="30" t="s">
        <v>36</v>
      </c>
      <c r="C119" t="str">
        <f>名前60人目</f>
        <v/>
      </c>
      <c r="D119" t="str">
        <f t="shared" si="1"/>
        <v/>
      </c>
    </row>
    <row r="120" spans="1:4">
      <c r="A120" s="41"/>
      <c r="B120" s="30" t="s">
        <v>35</v>
      </c>
      <c r="C120" t="str">
        <f>番号60人目</f>
        <v/>
      </c>
      <c r="D120" t="str">
        <f t="shared" si="1"/>
        <v/>
      </c>
    </row>
  </sheetData>
  <mergeCells count="60">
    <mergeCell ref="A111:A112"/>
    <mergeCell ref="A113:A114"/>
    <mergeCell ref="A115:A116"/>
    <mergeCell ref="A117:A118"/>
    <mergeCell ref="A119:A120"/>
    <mergeCell ref="A101:A102"/>
    <mergeCell ref="A103:A104"/>
    <mergeCell ref="A105:A106"/>
    <mergeCell ref="A107:A108"/>
    <mergeCell ref="A109:A110"/>
    <mergeCell ref="A91:A92"/>
    <mergeCell ref="A93:A94"/>
    <mergeCell ref="A95:A96"/>
    <mergeCell ref="A97:A98"/>
    <mergeCell ref="A99:A100"/>
    <mergeCell ref="A81:A82"/>
    <mergeCell ref="A83:A84"/>
    <mergeCell ref="A85:A86"/>
    <mergeCell ref="A87:A88"/>
    <mergeCell ref="A89:A90"/>
    <mergeCell ref="A71:A72"/>
    <mergeCell ref="A73:A74"/>
    <mergeCell ref="A75:A76"/>
    <mergeCell ref="A77:A78"/>
    <mergeCell ref="A79:A80"/>
    <mergeCell ref="A61:A62"/>
    <mergeCell ref="A63:A64"/>
    <mergeCell ref="A65:A66"/>
    <mergeCell ref="A67:A68"/>
    <mergeCell ref="A69:A70"/>
    <mergeCell ref="A23:A24"/>
    <mergeCell ref="A11:A12"/>
    <mergeCell ref="A1:A2"/>
    <mergeCell ref="A3:A4"/>
    <mergeCell ref="A5:A6"/>
    <mergeCell ref="A7:A8"/>
    <mergeCell ref="A9:A10"/>
    <mergeCell ref="A13:A14"/>
    <mergeCell ref="A15:A16"/>
    <mergeCell ref="A17:A18"/>
    <mergeCell ref="A19:A20"/>
    <mergeCell ref="A21:A22"/>
    <mergeCell ref="A35:A36"/>
    <mergeCell ref="A37:A38"/>
    <mergeCell ref="A39:A40"/>
    <mergeCell ref="A41:A42"/>
    <mergeCell ref="A43:A44"/>
    <mergeCell ref="A25:A26"/>
    <mergeCell ref="A27:A28"/>
    <mergeCell ref="A29:A30"/>
    <mergeCell ref="A31:A32"/>
    <mergeCell ref="A33:A34"/>
    <mergeCell ref="A57:A58"/>
    <mergeCell ref="A59:A60"/>
    <mergeCell ref="A45:A46"/>
    <mergeCell ref="A47:A48"/>
    <mergeCell ref="A49:A50"/>
    <mergeCell ref="A51:A52"/>
    <mergeCell ref="A53:A54"/>
    <mergeCell ref="A55:A56"/>
  </mergeCells>
  <phoneticPr fontId="1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36FAF-D960-49A5-BE8D-AF680B3C68DD}">
  <sheetPr codeName="Sheet7"/>
  <dimension ref="A1:M180"/>
  <sheetViews>
    <sheetView workbookViewId="0">
      <selection sqref="A1:A8"/>
    </sheetView>
  </sheetViews>
  <sheetFormatPr defaultRowHeight="18.75"/>
  <cols>
    <col min="3" max="3" width="29.5" customWidth="1"/>
    <col min="6" max="6" width="29.5" customWidth="1"/>
  </cols>
  <sheetData>
    <row r="1" spans="1:13">
      <c r="A1" s="41" t="s">
        <v>0</v>
      </c>
      <c r="B1" s="30" t="s">
        <v>35</v>
      </c>
      <c r="C1" t="str">
        <f>番号01人目</f>
        <v/>
      </c>
      <c r="D1" t="str">
        <f>IF($L$1=FALSE,"",IF(AND($L$1=TRUE,B1="名前"),DBCS(C1),C1))</f>
        <v/>
      </c>
      <c r="L1" s="56" t="b">
        <v>0</v>
      </c>
      <c r="M1" s="57" t="s">
        <v>132</v>
      </c>
    </row>
    <row r="2" spans="1:13">
      <c r="A2" s="41"/>
      <c r="B2" s="30" t="s">
        <v>36</v>
      </c>
      <c r="C2" t="str">
        <f>名前01人目</f>
        <v/>
      </c>
      <c r="D2" t="str">
        <f t="shared" ref="D2:D65" si="0">IF($L$1=FALSE,"",IF(AND($L$1=TRUE,B2="名前"),DBCS(C2),C2))</f>
        <v/>
      </c>
    </row>
    <row r="3" spans="1:13">
      <c r="A3" s="41"/>
      <c r="B3" s="30" t="s">
        <v>35</v>
      </c>
      <c r="C3" t="str">
        <f>番号01人目</f>
        <v/>
      </c>
      <c r="D3" t="str">
        <f t="shared" si="0"/>
        <v/>
      </c>
    </row>
    <row r="4" spans="1:13">
      <c r="A4" s="41" t="s">
        <v>1</v>
      </c>
      <c r="B4" s="30" t="s">
        <v>35</v>
      </c>
      <c r="C4" t="str">
        <f>番号02人目</f>
        <v/>
      </c>
      <c r="D4" t="str">
        <f t="shared" si="0"/>
        <v/>
      </c>
    </row>
    <row r="5" spans="1:13">
      <c r="A5" s="41"/>
      <c r="B5" s="30" t="s">
        <v>36</v>
      </c>
      <c r="C5" t="str">
        <f>名前02人目</f>
        <v/>
      </c>
      <c r="D5" t="str">
        <f t="shared" si="0"/>
        <v/>
      </c>
    </row>
    <row r="6" spans="1:13">
      <c r="A6" s="41"/>
      <c r="B6" s="30" t="s">
        <v>35</v>
      </c>
      <c r="C6" t="str">
        <f>番号02人目</f>
        <v/>
      </c>
      <c r="D6" t="str">
        <f t="shared" si="0"/>
        <v/>
      </c>
    </row>
    <row r="7" spans="1:13">
      <c r="A7" s="41" t="s">
        <v>2</v>
      </c>
      <c r="B7" s="30" t="s">
        <v>35</v>
      </c>
      <c r="C7" t="str">
        <f>番号03人目</f>
        <v/>
      </c>
      <c r="D7" t="str">
        <f t="shared" si="0"/>
        <v/>
      </c>
    </row>
    <row r="8" spans="1:13">
      <c r="A8" s="41"/>
      <c r="B8" s="30" t="s">
        <v>36</v>
      </c>
      <c r="C8" t="str">
        <f>名前03人目</f>
        <v/>
      </c>
      <c r="D8" t="str">
        <f t="shared" si="0"/>
        <v/>
      </c>
    </row>
    <row r="9" spans="1:13">
      <c r="A9" s="41"/>
      <c r="B9" s="30" t="s">
        <v>35</v>
      </c>
      <c r="C9" t="str">
        <f>番号03人目</f>
        <v/>
      </c>
      <c r="D9" t="str">
        <f t="shared" si="0"/>
        <v/>
      </c>
    </row>
    <row r="10" spans="1:13">
      <c r="A10" s="41" t="s">
        <v>3</v>
      </c>
      <c r="B10" s="30" t="s">
        <v>35</v>
      </c>
      <c r="C10" t="str">
        <f>番号04人目</f>
        <v/>
      </c>
      <c r="D10" t="str">
        <f t="shared" si="0"/>
        <v/>
      </c>
    </row>
    <row r="11" spans="1:13">
      <c r="A11" s="41"/>
      <c r="B11" s="30" t="s">
        <v>36</v>
      </c>
      <c r="C11" t="str">
        <f>名前04人目</f>
        <v/>
      </c>
      <c r="D11" t="str">
        <f t="shared" si="0"/>
        <v/>
      </c>
    </row>
    <row r="12" spans="1:13">
      <c r="A12" s="41"/>
      <c r="B12" s="30" t="s">
        <v>35</v>
      </c>
      <c r="C12" t="str">
        <f>番号04人目</f>
        <v/>
      </c>
      <c r="D12" t="str">
        <f t="shared" si="0"/>
        <v/>
      </c>
    </row>
    <row r="13" spans="1:13">
      <c r="A13" s="41" t="s">
        <v>4</v>
      </c>
      <c r="B13" s="30" t="s">
        <v>35</v>
      </c>
      <c r="C13" t="str">
        <f>番号05人目</f>
        <v/>
      </c>
      <c r="D13" t="str">
        <f t="shared" si="0"/>
        <v/>
      </c>
    </row>
    <row r="14" spans="1:13">
      <c r="A14" s="41"/>
      <c r="B14" s="30" t="s">
        <v>36</v>
      </c>
      <c r="C14" t="str">
        <f>名前05人目</f>
        <v/>
      </c>
      <c r="D14" t="str">
        <f t="shared" si="0"/>
        <v/>
      </c>
    </row>
    <row r="15" spans="1:13">
      <c r="A15" s="41"/>
      <c r="B15" s="30" t="s">
        <v>35</v>
      </c>
      <c r="C15" t="str">
        <f>番号05人目</f>
        <v/>
      </c>
      <c r="D15" t="str">
        <f t="shared" si="0"/>
        <v/>
      </c>
    </row>
    <row r="16" spans="1:13">
      <c r="A16" s="41" t="s">
        <v>5</v>
      </c>
      <c r="B16" s="30" t="s">
        <v>35</v>
      </c>
      <c r="C16" t="str">
        <f>番号06人目</f>
        <v/>
      </c>
      <c r="D16" t="str">
        <f t="shared" si="0"/>
        <v/>
      </c>
    </row>
    <row r="17" spans="1:4">
      <c r="A17" s="41"/>
      <c r="B17" s="30" t="s">
        <v>36</v>
      </c>
      <c r="C17" t="str">
        <f>名前06人目</f>
        <v/>
      </c>
      <c r="D17" t="str">
        <f t="shared" si="0"/>
        <v/>
      </c>
    </row>
    <row r="18" spans="1:4">
      <c r="A18" s="41"/>
      <c r="B18" s="30" t="s">
        <v>35</v>
      </c>
      <c r="C18" t="str">
        <f>番号06人目</f>
        <v/>
      </c>
      <c r="D18" t="str">
        <f t="shared" si="0"/>
        <v/>
      </c>
    </row>
    <row r="19" spans="1:4">
      <c r="A19" s="41" t="s">
        <v>6</v>
      </c>
      <c r="B19" s="30" t="s">
        <v>35</v>
      </c>
      <c r="C19" t="str">
        <f>番号07人目</f>
        <v/>
      </c>
      <c r="D19" t="str">
        <f t="shared" si="0"/>
        <v/>
      </c>
    </row>
    <row r="20" spans="1:4">
      <c r="A20" s="41"/>
      <c r="B20" s="30" t="s">
        <v>36</v>
      </c>
      <c r="C20" t="str">
        <f>名前07人目</f>
        <v/>
      </c>
      <c r="D20" t="str">
        <f t="shared" si="0"/>
        <v/>
      </c>
    </row>
    <row r="21" spans="1:4">
      <c r="A21" s="41"/>
      <c r="B21" s="30" t="s">
        <v>35</v>
      </c>
      <c r="C21" t="str">
        <f>番号07人目</f>
        <v/>
      </c>
      <c r="D21" t="str">
        <f t="shared" si="0"/>
        <v/>
      </c>
    </row>
    <row r="22" spans="1:4">
      <c r="A22" s="41" t="s">
        <v>7</v>
      </c>
      <c r="B22" s="30" t="s">
        <v>35</v>
      </c>
      <c r="C22" t="str">
        <f>番号08人目</f>
        <v/>
      </c>
      <c r="D22" t="str">
        <f t="shared" si="0"/>
        <v/>
      </c>
    </row>
    <row r="23" spans="1:4">
      <c r="A23" s="41"/>
      <c r="B23" s="30" t="s">
        <v>36</v>
      </c>
      <c r="C23" t="str">
        <f>名前08人目</f>
        <v/>
      </c>
      <c r="D23" t="str">
        <f t="shared" si="0"/>
        <v/>
      </c>
    </row>
    <row r="24" spans="1:4">
      <c r="A24" s="41"/>
      <c r="B24" s="30" t="s">
        <v>35</v>
      </c>
      <c r="C24" t="str">
        <f>番号08人目</f>
        <v/>
      </c>
      <c r="D24" t="str">
        <f t="shared" si="0"/>
        <v/>
      </c>
    </row>
    <row r="25" spans="1:4">
      <c r="A25" s="41" t="s">
        <v>8</v>
      </c>
      <c r="B25" s="30" t="s">
        <v>35</v>
      </c>
      <c r="C25" t="str">
        <f>番号09人目</f>
        <v/>
      </c>
      <c r="D25" t="str">
        <f t="shared" si="0"/>
        <v/>
      </c>
    </row>
    <row r="26" spans="1:4">
      <c r="A26" s="41"/>
      <c r="B26" s="30" t="s">
        <v>36</v>
      </c>
      <c r="C26" t="str">
        <f>名前09人目</f>
        <v/>
      </c>
      <c r="D26" t="str">
        <f t="shared" si="0"/>
        <v/>
      </c>
    </row>
    <row r="27" spans="1:4">
      <c r="A27" s="41"/>
      <c r="B27" s="30" t="s">
        <v>35</v>
      </c>
      <c r="C27" t="str">
        <f>番号09人目</f>
        <v/>
      </c>
      <c r="D27" t="str">
        <f t="shared" si="0"/>
        <v/>
      </c>
    </row>
    <row r="28" spans="1:4">
      <c r="A28" s="41" t="s">
        <v>9</v>
      </c>
      <c r="B28" s="30" t="s">
        <v>35</v>
      </c>
      <c r="C28" t="str">
        <f>番号10人目</f>
        <v/>
      </c>
      <c r="D28" t="str">
        <f t="shared" si="0"/>
        <v/>
      </c>
    </row>
    <row r="29" spans="1:4">
      <c r="A29" s="41"/>
      <c r="B29" s="30" t="s">
        <v>36</v>
      </c>
      <c r="C29" t="str">
        <f>名前10人目</f>
        <v/>
      </c>
      <c r="D29" t="str">
        <f t="shared" si="0"/>
        <v/>
      </c>
    </row>
    <row r="30" spans="1:4">
      <c r="A30" s="41"/>
      <c r="B30" s="30" t="s">
        <v>35</v>
      </c>
      <c r="C30" t="str">
        <f>番号10人目</f>
        <v/>
      </c>
      <c r="D30" t="str">
        <f t="shared" si="0"/>
        <v/>
      </c>
    </row>
    <row r="31" spans="1:4">
      <c r="A31" s="41" t="s">
        <v>10</v>
      </c>
      <c r="B31" s="30" t="s">
        <v>35</v>
      </c>
      <c r="C31" t="str">
        <f>番号11人目</f>
        <v/>
      </c>
      <c r="D31" t="str">
        <f t="shared" si="0"/>
        <v/>
      </c>
    </row>
    <row r="32" spans="1:4">
      <c r="A32" s="41"/>
      <c r="B32" s="30" t="s">
        <v>36</v>
      </c>
      <c r="C32" t="str">
        <f>名前11人目</f>
        <v/>
      </c>
      <c r="D32" t="str">
        <f t="shared" si="0"/>
        <v/>
      </c>
    </row>
    <row r="33" spans="1:4">
      <c r="A33" s="41"/>
      <c r="B33" s="30" t="s">
        <v>35</v>
      </c>
      <c r="C33" t="str">
        <f>番号11人目</f>
        <v/>
      </c>
      <c r="D33" t="str">
        <f t="shared" si="0"/>
        <v/>
      </c>
    </row>
    <row r="34" spans="1:4">
      <c r="A34" s="41" t="s">
        <v>11</v>
      </c>
      <c r="B34" s="30" t="s">
        <v>35</v>
      </c>
      <c r="C34" t="str">
        <f>番号12人目</f>
        <v/>
      </c>
      <c r="D34" t="str">
        <f t="shared" si="0"/>
        <v/>
      </c>
    </row>
    <row r="35" spans="1:4">
      <c r="A35" s="41"/>
      <c r="B35" s="30" t="s">
        <v>36</v>
      </c>
      <c r="C35" t="str">
        <f>名前12人目</f>
        <v/>
      </c>
      <c r="D35" t="str">
        <f t="shared" si="0"/>
        <v/>
      </c>
    </row>
    <row r="36" spans="1:4">
      <c r="A36" s="41"/>
      <c r="B36" s="30" t="s">
        <v>35</v>
      </c>
      <c r="C36" t="str">
        <f>番号12人目</f>
        <v/>
      </c>
      <c r="D36" t="str">
        <f t="shared" si="0"/>
        <v/>
      </c>
    </row>
    <row r="37" spans="1:4">
      <c r="A37" s="41" t="s">
        <v>12</v>
      </c>
      <c r="B37" s="30" t="s">
        <v>35</v>
      </c>
      <c r="C37" t="str">
        <f>番号13人目</f>
        <v/>
      </c>
      <c r="D37" t="str">
        <f t="shared" si="0"/>
        <v/>
      </c>
    </row>
    <row r="38" spans="1:4">
      <c r="A38" s="41"/>
      <c r="B38" s="30" t="s">
        <v>36</v>
      </c>
      <c r="C38" t="str">
        <f>名前13人目</f>
        <v/>
      </c>
      <c r="D38" t="str">
        <f t="shared" si="0"/>
        <v/>
      </c>
    </row>
    <row r="39" spans="1:4">
      <c r="A39" s="41"/>
      <c r="B39" s="30" t="s">
        <v>35</v>
      </c>
      <c r="C39" t="str">
        <f>番号13人目</f>
        <v/>
      </c>
      <c r="D39" t="str">
        <f t="shared" si="0"/>
        <v/>
      </c>
    </row>
    <row r="40" spans="1:4">
      <c r="A40" s="41" t="s">
        <v>13</v>
      </c>
      <c r="B40" s="30" t="s">
        <v>35</v>
      </c>
      <c r="C40" t="str">
        <f>番号14人目</f>
        <v/>
      </c>
      <c r="D40" t="str">
        <f t="shared" si="0"/>
        <v/>
      </c>
    </row>
    <row r="41" spans="1:4">
      <c r="A41" s="41"/>
      <c r="B41" s="30" t="s">
        <v>36</v>
      </c>
      <c r="C41" t="str">
        <f>名前14人目</f>
        <v/>
      </c>
      <c r="D41" t="str">
        <f t="shared" si="0"/>
        <v/>
      </c>
    </row>
    <row r="42" spans="1:4">
      <c r="A42" s="41"/>
      <c r="B42" s="30" t="s">
        <v>35</v>
      </c>
      <c r="C42" t="str">
        <f>番号14人目</f>
        <v/>
      </c>
      <c r="D42" t="str">
        <f t="shared" si="0"/>
        <v/>
      </c>
    </row>
    <row r="43" spans="1:4">
      <c r="A43" s="41" t="s">
        <v>14</v>
      </c>
      <c r="B43" s="30" t="s">
        <v>35</v>
      </c>
      <c r="C43" t="str">
        <f>番号15人目</f>
        <v/>
      </c>
      <c r="D43" t="str">
        <f t="shared" si="0"/>
        <v/>
      </c>
    </row>
    <row r="44" spans="1:4">
      <c r="A44" s="41"/>
      <c r="B44" s="30" t="s">
        <v>36</v>
      </c>
      <c r="C44" t="str">
        <f>名前15人目</f>
        <v/>
      </c>
      <c r="D44" t="str">
        <f t="shared" si="0"/>
        <v/>
      </c>
    </row>
    <row r="45" spans="1:4">
      <c r="A45" s="41"/>
      <c r="B45" s="30" t="s">
        <v>35</v>
      </c>
      <c r="C45" t="str">
        <f>番号15人目</f>
        <v/>
      </c>
      <c r="D45" t="str">
        <f t="shared" si="0"/>
        <v/>
      </c>
    </row>
    <row r="46" spans="1:4">
      <c r="A46" s="41" t="s">
        <v>15</v>
      </c>
      <c r="B46" s="30" t="s">
        <v>35</v>
      </c>
      <c r="C46" t="str">
        <f>番号16人目</f>
        <v/>
      </c>
      <c r="D46" t="str">
        <f t="shared" si="0"/>
        <v/>
      </c>
    </row>
    <row r="47" spans="1:4">
      <c r="A47" s="41"/>
      <c r="B47" s="30" t="s">
        <v>36</v>
      </c>
      <c r="C47" t="str">
        <f>名前16人目</f>
        <v/>
      </c>
      <c r="D47" t="str">
        <f t="shared" si="0"/>
        <v/>
      </c>
    </row>
    <row r="48" spans="1:4">
      <c r="A48" s="41"/>
      <c r="B48" s="30" t="s">
        <v>35</v>
      </c>
      <c r="C48" t="str">
        <f>番号16人目</f>
        <v/>
      </c>
      <c r="D48" t="str">
        <f t="shared" si="0"/>
        <v/>
      </c>
    </row>
    <row r="49" spans="1:4">
      <c r="A49" s="41" t="s">
        <v>16</v>
      </c>
      <c r="B49" s="30" t="s">
        <v>35</v>
      </c>
      <c r="C49" t="str">
        <f>番号17人目</f>
        <v/>
      </c>
      <c r="D49" t="str">
        <f t="shared" si="0"/>
        <v/>
      </c>
    </row>
    <row r="50" spans="1:4">
      <c r="A50" s="41"/>
      <c r="B50" s="30" t="s">
        <v>36</v>
      </c>
      <c r="C50" t="str">
        <f>名前17人目</f>
        <v/>
      </c>
      <c r="D50" t="str">
        <f t="shared" si="0"/>
        <v/>
      </c>
    </row>
    <row r="51" spans="1:4">
      <c r="A51" s="41"/>
      <c r="B51" s="30" t="s">
        <v>35</v>
      </c>
      <c r="C51" t="str">
        <f>番号17人目</f>
        <v/>
      </c>
      <c r="D51" t="str">
        <f t="shared" si="0"/>
        <v/>
      </c>
    </row>
    <row r="52" spans="1:4">
      <c r="A52" s="41" t="s">
        <v>17</v>
      </c>
      <c r="B52" s="30" t="s">
        <v>35</v>
      </c>
      <c r="C52" t="str">
        <f>番号18人目</f>
        <v/>
      </c>
      <c r="D52" t="str">
        <f t="shared" si="0"/>
        <v/>
      </c>
    </row>
    <row r="53" spans="1:4">
      <c r="A53" s="41"/>
      <c r="B53" s="30" t="s">
        <v>36</v>
      </c>
      <c r="C53" t="str">
        <f>名前18人目</f>
        <v/>
      </c>
      <c r="D53" t="str">
        <f t="shared" si="0"/>
        <v/>
      </c>
    </row>
    <row r="54" spans="1:4">
      <c r="A54" s="41"/>
      <c r="B54" s="30" t="s">
        <v>35</v>
      </c>
      <c r="C54" t="str">
        <f>番号18人目</f>
        <v/>
      </c>
      <c r="D54" t="str">
        <f t="shared" si="0"/>
        <v/>
      </c>
    </row>
    <row r="55" spans="1:4">
      <c r="A55" s="41" t="s">
        <v>18</v>
      </c>
      <c r="B55" s="30" t="s">
        <v>35</v>
      </c>
      <c r="C55" t="str">
        <f>番号19人目</f>
        <v/>
      </c>
      <c r="D55" t="str">
        <f t="shared" si="0"/>
        <v/>
      </c>
    </row>
    <row r="56" spans="1:4">
      <c r="A56" s="41"/>
      <c r="B56" s="30" t="s">
        <v>36</v>
      </c>
      <c r="C56" t="str">
        <f>名前19人目</f>
        <v/>
      </c>
      <c r="D56" t="str">
        <f t="shared" si="0"/>
        <v/>
      </c>
    </row>
    <row r="57" spans="1:4">
      <c r="A57" s="41"/>
      <c r="B57" s="30" t="s">
        <v>35</v>
      </c>
      <c r="C57" t="str">
        <f>番号19人目</f>
        <v/>
      </c>
      <c r="D57" t="str">
        <f t="shared" si="0"/>
        <v/>
      </c>
    </row>
    <row r="58" spans="1:4">
      <c r="A58" s="41" t="s">
        <v>19</v>
      </c>
      <c r="B58" s="30" t="s">
        <v>35</v>
      </c>
      <c r="C58" t="str">
        <f>番号20人目</f>
        <v/>
      </c>
      <c r="D58" t="str">
        <f t="shared" si="0"/>
        <v/>
      </c>
    </row>
    <row r="59" spans="1:4">
      <c r="A59" s="41"/>
      <c r="B59" s="30" t="s">
        <v>36</v>
      </c>
      <c r="C59" t="str">
        <f>名前20人目</f>
        <v/>
      </c>
      <c r="D59" t="str">
        <f t="shared" si="0"/>
        <v/>
      </c>
    </row>
    <row r="60" spans="1:4">
      <c r="A60" s="41"/>
      <c r="B60" s="30" t="s">
        <v>35</v>
      </c>
      <c r="C60" t="str">
        <f>番号20人目</f>
        <v/>
      </c>
      <c r="D60" t="str">
        <f t="shared" si="0"/>
        <v/>
      </c>
    </row>
    <row r="61" spans="1:4">
      <c r="A61" s="41" t="s">
        <v>20</v>
      </c>
      <c r="B61" s="30" t="s">
        <v>35</v>
      </c>
      <c r="C61" t="str">
        <f>番号21人目</f>
        <v/>
      </c>
      <c r="D61" t="str">
        <f t="shared" si="0"/>
        <v/>
      </c>
    </row>
    <row r="62" spans="1:4">
      <c r="A62" s="41"/>
      <c r="B62" s="30" t="s">
        <v>36</v>
      </c>
      <c r="C62" t="str">
        <f>名前21人目</f>
        <v/>
      </c>
      <c r="D62" t="str">
        <f t="shared" si="0"/>
        <v/>
      </c>
    </row>
    <row r="63" spans="1:4">
      <c r="A63" s="41"/>
      <c r="B63" s="30" t="s">
        <v>35</v>
      </c>
      <c r="C63" t="str">
        <f>番号21人目</f>
        <v/>
      </c>
      <c r="D63" t="str">
        <f t="shared" si="0"/>
        <v/>
      </c>
    </row>
    <row r="64" spans="1:4">
      <c r="A64" s="41" t="s">
        <v>21</v>
      </c>
      <c r="B64" s="30" t="s">
        <v>35</v>
      </c>
      <c r="C64" t="str">
        <f>番号22人目</f>
        <v/>
      </c>
      <c r="D64" t="str">
        <f t="shared" si="0"/>
        <v/>
      </c>
    </row>
    <row r="65" spans="1:4">
      <c r="A65" s="41"/>
      <c r="B65" s="30" t="s">
        <v>36</v>
      </c>
      <c r="C65" t="str">
        <f>名前22人目</f>
        <v/>
      </c>
      <c r="D65" t="str">
        <f t="shared" si="0"/>
        <v/>
      </c>
    </row>
    <row r="66" spans="1:4">
      <c r="A66" s="41"/>
      <c r="B66" s="30" t="s">
        <v>35</v>
      </c>
      <c r="C66" t="str">
        <f>番号22人目</f>
        <v/>
      </c>
      <c r="D66" t="str">
        <f t="shared" ref="D66:D129" si="1">IF($L$1=FALSE,"",IF(AND($L$1=TRUE,B66="名前"),DBCS(C66),C66))</f>
        <v/>
      </c>
    </row>
    <row r="67" spans="1:4">
      <c r="A67" s="41" t="s">
        <v>22</v>
      </c>
      <c r="B67" s="30" t="s">
        <v>35</v>
      </c>
      <c r="C67" t="str">
        <f>番号23人目</f>
        <v/>
      </c>
      <c r="D67" t="str">
        <f t="shared" si="1"/>
        <v/>
      </c>
    </row>
    <row r="68" spans="1:4">
      <c r="A68" s="41"/>
      <c r="B68" s="30" t="s">
        <v>36</v>
      </c>
      <c r="C68" t="str">
        <f>名前23人目</f>
        <v/>
      </c>
      <c r="D68" t="str">
        <f t="shared" si="1"/>
        <v/>
      </c>
    </row>
    <row r="69" spans="1:4">
      <c r="A69" s="41"/>
      <c r="B69" s="30" t="s">
        <v>35</v>
      </c>
      <c r="C69" t="str">
        <f>番号23人目</f>
        <v/>
      </c>
      <c r="D69" t="str">
        <f t="shared" si="1"/>
        <v/>
      </c>
    </row>
    <row r="70" spans="1:4">
      <c r="A70" s="41" t="s">
        <v>23</v>
      </c>
      <c r="B70" s="30" t="s">
        <v>35</v>
      </c>
      <c r="C70" t="str">
        <f>番号24人目</f>
        <v/>
      </c>
      <c r="D70" t="str">
        <f t="shared" si="1"/>
        <v/>
      </c>
    </row>
    <row r="71" spans="1:4">
      <c r="A71" s="41"/>
      <c r="B71" s="30" t="s">
        <v>36</v>
      </c>
      <c r="C71" t="str">
        <f>名前24人目</f>
        <v/>
      </c>
      <c r="D71" t="str">
        <f t="shared" si="1"/>
        <v/>
      </c>
    </row>
    <row r="72" spans="1:4">
      <c r="A72" s="41"/>
      <c r="B72" s="30" t="s">
        <v>35</v>
      </c>
      <c r="C72" t="str">
        <f>番号24人目</f>
        <v/>
      </c>
      <c r="D72" t="str">
        <f t="shared" si="1"/>
        <v/>
      </c>
    </row>
    <row r="73" spans="1:4">
      <c r="A73" s="41" t="s">
        <v>24</v>
      </c>
      <c r="B73" s="30" t="s">
        <v>35</v>
      </c>
      <c r="C73" t="str">
        <f>番号25人目</f>
        <v/>
      </c>
      <c r="D73" t="str">
        <f t="shared" si="1"/>
        <v/>
      </c>
    </row>
    <row r="74" spans="1:4">
      <c r="A74" s="41"/>
      <c r="B74" s="30" t="s">
        <v>36</v>
      </c>
      <c r="C74" t="str">
        <f>名前25人目</f>
        <v/>
      </c>
      <c r="D74" t="str">
        <f t="shared" si="1"/>
        <v/>
      </c>
    </row>
    <row r="75" spans="1:4">
      <c r="A75" s="41"/>
      <c r="B75" s="30" t="s">
        <v>35</v>
      </c>
      <c r="C75" t="str">
        <f>番号25人目</f>
        <v/>
      </c>
      <c r="D75" t="str">
        <f t="shared" si="1"/>
        <v/>
      </c>
    </row>
    <row r="76" spans="1:4">
      <c r="A76" s="41" t="s">
        <v>25</v>
      </c>
      <c r="B76" s="30" t="s">
        <v>35</v>
      </c>
      <c r="C76" t="str">
        <f>番号26人目</f>
        <v/>
      </c>
      <c r="D76" t="str">
        <f t="shared" si="1"/>
        <v/>
      </c>
    </row>
    <row r="77" spans="1:4">
      <c r="A77" s="41"/>
      <c r="B77" s="30" t="s">
        <v>36</v>
      </c>
      <c r="C77" t="str">
        <f>名前26人目</f>
        <v/>
      </c>
      <c r="D77" t="str">
        <f t="shared" si="1"/>
        <v/>
      </c>
    </row>
    <row r="78" spans="1:4">
      <c r="A78" s="41"/>
      <c r="B78" s="30" t="s">
        <v>35</v>
      </c>
      <c r="C78" t="str">
        <f>番号26人目</f>
        <v/>
      </c>
      <c r="D78" t="str">
        <f t="shared" si="1"/>
        <v/>
      </c>
    </row>
    <row r="79" spans="1:4">
      <c r="A79" s="41" t="s">
        <v>26</v>
      </c>
      <c r="B79" s="30" t="s">
        <v>35</v>
      </c>
      <c r="C79" t="str">
        <f>番号27人目</f>
        <v/>
      </c>
      <c r="D79" t="str">
        <f t="shared" si="1"/>
        <v/>
      </c>
    </row>
    <row r="80" spans="1:4">
      <c r="A80" s="41"/>
      <c r="B80" s="30" t="s">
        <v>36</v>
      </c>
      <c r="C80" t="str">
        <f>名前27人目</f>
        <v/>
      </c>
      <c r="D80" t="str">
        <f t="shared" si="1"/>
        <v/>
      </c>
    </row>
    <row r="81" spans="1:4">
      <c r="A81" s="41"/>
      <c r="B81" s="30" t="s">
        <v>35</v>
      </c>
      <c r="C81" t="str">
        <f>番号27人目</f>
        <v/>
      </c>
      <c r="D81" t="str">
        <f t="shared" si="1"/>
        <v/>
      </c>
    </row>
    <row r="82" spans="1:4">
      <c r="A82" s="41" t="s">
        <v>27</v>
      </c>
      <c r="B82" s="30" t="s">
        <v>35</v>
      </c>
      <c r="C82" t="str">
        <f>番号28人目</f>
        <v/>
      </c>
      <c r="D82" t="str">
        <f t="shared" si="1"/>
        <v/>
      </c>
    </row>
    <row r="83" spans="1:4">
      <c r="A83" s="41"/>
      <c r="B83" s="30" t="s">
        <v>36</v>
      </c>
      <c r="C83" t="str">
        <f>名前28人目</f>
        <v/>
      </c>
      <c r="D83" t="str">
        <f t="shared" si="1"/>
        <v/>
      </c>
    </row>
    <row r="84" spans="1:4">
      <c r="A84" s="41"/>
      <c r="B84" s="30" t="s">
        <v>35</v>
      </c>
      <c r="C84" t="str">
        <f>番号28人目</f>
        <v/>
      </c>
      <c r="D84" t="str">
        <f t="shared" si="1"/>
        <v/>
      </c>
    </row>
    <row r="85" spans="1:4">
      <c r="A85" s="41" t="s">
        <v>28</v>
      </c>
      <c r="B85" s="30" t="s">
        <v>35</v>
      </c>
      <c r="C85" t="str">
        <f>番号29人目</f>
        <v/>
      </c>
      <c r="D85" t="str">
        <f t="shared" si="1"/>
        <v/>
      </c>
    </row>
    <row r="86" spans="1:4">
      <c r="A86" s="41"/>
      <c r="B86" s="30" t="s">
        <v>36</v>
      </c>
      <c r="C86" t="str">
        <f>名前29人目</f>
        <v/>
      </c>
      <c r="D86" t="str">
        <f t="shared" si="1"/>
        <v/>
      </c>
    </row>
    <row r="87" spans="1:4">
      <c r="A87" s="41"/>
      <c r="B87" s="30" t="s">
        <v>35</v>
      </c>
      <c r="C87" t="str">
        <f>番号29人目</f>
        <v/>
      </c>
      <c r="D87" t="str">
        <f t="shared" si="1"/>
        <v/>
      </c>
    </row>
    <row r="88" spans="1:4">
      <c r="A88" s="41" t="s">
        <v>29</v>
      </c>
      <c r="B88" s="30" t="s">
        <v>35</v>
      </c>
      <c r="C88" t="str">
        <f>番号30人目</f>
        <v/>
      </c>
      <c r="D88" t="str">
        <f t="shared" si="1"/>
        <v/>
      </c>
    </row>
    <row r="89" spans="1:4">
      <c r="A89" s="41"/>
      <c r="B89" s="30" t="s">
        <v>36</v>
      </c>
      <c r="C89" t="str">
        <f>名前30人目</f>
        <v/>
      </c>
      <c r="D89" t="str">
        <f t="shared" si="1"/>
        <v/>
      </c>
    </row>
    <row r="90" spans="1:4">
      <c r="A90" s="41"/>
      <c r="B90" s="30" t="s">
        <v>35</v>
      </c>
      <c r="C90" t="str">
        <f>番号30人目</f>
        <v/>
      </c>
      <c r="D90" t="str">
        <f t="shared" si="1"/>
        <v/>
      </c>
    </row>
    <row r="91" spans="1:4">
      <c r="A91" s="41" t="s">
        <v>102</v>
      </c>
      <c r="B91" s="30" t="s">
        <v>35</v>
      </c>
      <c r="C91" t="str">
        <f>番号31人目</f>
        <v/>
      </c>
      <c r="D91" t="str">
        <f t="shared" si="1"/>
        <v/>
      </c>
    </row>
    <row r="92" spans="1:4">
      <c r="A92" s="41"/>
      <c r="B92" s="30" t="s">
        <v>36</v>
      </c>
      <c r="C92" t="str">
        <f>名前31人目</f>
        <v/>
      </c>
      <c r="D92" t="str">
        <f t="shared" si="1"/>
        <v/>
      </c>
    </row>
    <row r="93" spans="1:4">
      <c r="A93" s="41"/>
      <c r="B93" s="30" t="s">
        <v>35</v>
      </c>
      <c r="C93" t="str">
        <f>番号31人目</f>
        <v/>
      </c>
      <c r="D93" t="str">
        <f t="shared" si="1"/>
        <v/>
      </c>
    </row>
    <row r="94" spans="1:4">
      <c r="A94" s="41" t="s">
        <v>103</v>
      </c>
      <c r="B94" s="30" t="s">
        <v>35</v>
      </c>
      <c r="C94" t="str">
        <f>番号32人目</f>
        <v/>
      </c>
      <c r="D94" t="str">
        <f t="shared" si="1"/>
        <v/>
      </c>
    </row>
    <row r="95" spans="1:4">
      <c r="A95" s="41"/>
      <c r="B95" s="30" t="s">
        <v>36</v>
      </c>
      <c r="C95" t="str">
        <f>名前32人目</f>
        <v/>
      </c>
      <c r="D95" t="str">
        <f t="shared" si="1"/>
        <v/>
      </c>
    </row>
    <row r="96" spans="1:4">
      <c r="A96" s="41"/>
      <c r="B96" s="30" t="s">
        <v>35</v>
      </c>
      <c r="C96" t="str">
        <f>番号32人目</f>
        <v/>
      </c>
      <c r="D96" t="str">
        <f t="shared" si="1"/>
        <v/>
      </c>
    </row>
    <row r="97" spans="1:4">
      <c r="A97" s="41" t="s">
        <v>104</v>
      </c>
      <c r="B97" s="30" t="s">
        <v>35</v>
      </c>
      <c r="C97" t="str">
        <f>番号33人目</f>
        <v/>
      </c>
      <c r="D97" t="str">
        <f t="shared" si="1"/>
        <v/>
      </c>
    </row>
    <row r="98" spans="1:4">
      <c r="A98" s="41"/>
      <c r="B98" s="30" t="s">
        <v>36</v>
      </c>
      <c r="C98" t="str">
        <f>名前33人目</f>
        <v/>
      </c>
      <c r="D98" t="str">
        <f t="shared" si="1"/>
        <v/>
      </c>
    </row>
    <row r="99" spans="1:4">
      <c r="A99" s="41"/>
      <c r="B99" s="30" t="s">
        <v>35</v>
      </c>
      <c r="C99" t="str">
        <f>番号33人目</f>
        <v/>
      </c>
      <c r="D99" t="str">
        <f t="shared" si="1"/>
        <v/>
      </c>
    </row>
    <row r="100" spans="1:4">
      <c r="A100" s="41" t="s">
        <v>105</v>
      </c>
      <c r="B100" s="30" t="s">
        <v>35</v>
      </c>
      <c r="C100" t="str">
        <f>番号34人目</f>
        <v/>
      </c>
      <c r="D100" t="str">
        <f t="shared" si="1"/>
        <v/>
      </c>
    </row>
    <row r="101" spans="1:4">
      <c r="A101" s="41"/>
      <c r="B101" s="30" t="s">
        <v>36</v>
      </c>
      <c r="C101" t="str">
        <f>名前34人目</f>
        <v/>
      </c>
      <c r="D101" t="str">
        <f t="shared" si="1"/>
        <v/>
      </c>
    </row>
    <row r="102" spans="1:4">
      <c r="A102" s="41"/>
      <c r="B102" s="30" t="s">
        <v>35</v>
      </c>
      <c r="C102" t="str">
        <f>番号34人目</f>
        <v/>
      </c>
      <c r="D102" t="str">
        <f t="shared" si="1"/>
        <v/>
      </c>
    </row>
    <row r="103" spans="1:4">
      <c r="A103" s="41" t="s">
        <v>106</v>
      </c>
      <c r="B103" s="30" t="s">
        <v>35</v>
      </c>
      <c r="C103" t="str">
        <f>番号35人目</f>
        <v/>
      </c>
      <c r="D103" t="str">
        <f t="shared" si="1"/>
        <v/>
      </c>
    </row>
    <row r="104" spans="1:4">
      <c r="A104" s="41"/>
      <c r="B104" s="30" t="s">
        <v>36</v>
      </c>
      <c r="C104" t="str">
        <f>名前35人目</f>
        <v/>
      </c>
      <c r="D104" t="str">
        <f t="shared" si="1"/>
        <v/>
      </c>
    </row>
    <row r="105" spans="1:4">
      <c r="A105" s="41"/>
      <c r="B105" s="30" t="s">
        <v>35</v>
      </c>
      <c r="C105" t="str">
        <f>番号35人目</f>
        <v/>
      </c>
      <c r="D105" t="str">
        <f t="shared" si="1"/>
        <v/>
      </c>
    </row>
    <row r="106" spans="1:4">
      <c r="A106" s="41" t="s">
        <v>107</v>
      </c>
      <c r="B106" s="30" t="s">
        <v>35</v>
      </c>
      <c r="C106" t="str">
        <f>番号36人目</f>
        <v/>
      </c>
      <c r="D106" t="str">
        <f t="shared" si="1"/>
        <v/>
      </c>
    </row>
    <row r="107" spans="1:4">
      <c r="A107" s="41"/>
      <c r="B107" s="30" t="s">
        <v>36</v>
      </c>
      <c r="C107" t="str">
        <f>名前36人目</f>
        <v/>
      </c>
      <c r="D107" t="str">
        <f t="shared" si="1"/>
        <v/>
      </c>
    </row>
    <row r="108" spans="1:4">
      <c r="A108" s="41"/>
      <c r="B108" s="30" t="s">
        <v>35</v>
      </c>
      <c r="C108" t="str">
        <f>番号36人目</f>
        <v/>
      </c>
      <c r="D108" t="str">
        <f t="shared" si="1"/>
        <v/>
      </c>
    </row>
    <row r="109" spans="1:4">
      <c r="A109" s="41" t="s">
        <v>108</v>
      </c>
      <c r="B109" s="30" t="s">
        <v>35</v>
      </c>
      <c r="C109" t="str">
        <f>番号37人目</f>
        <v/>
      </c>
      <c r="D109" t="str">
        <f t="shared" si="1"/>
        <v/>
      </c>
    </row>
    <row r="110" spans="1:4">
      <c r="A110" s="41"/>
      <c r="B110" s="30" t="s">
        <v>36</v>
      </c>
      <c r="C110" t="str">
        <f>名前37人目</f>
        <v/>
      </c>
      <c r="D110" t="str">
        <f t="shared" si="1"/>
        <v/>
      </c>
    </row>
    <row r="111" spans="1:4">
      <c r="A111" s="41"/>
      <c r="B111" s="30" t="s">
        <v>35</v>
      </c>
      <c r="C111" t="str">
        <f>番号37人目</f>
        <v/>
      </c>
      <c r="D111" t="str">
        <f t="shared" si="1"/>
        <v/>
      </c>
    </row>
    <row r="112" spans="1:4">
      <c r="A112" s="41" t="s">
        <v>109</v>
      </c>
      <c r="B112" s="30" t="s">
        <v>35</v>
      </c>
      <c r="C112" t="str">
        <f>番号38人目</f>
        <v/>
      </c>
      <c r="D112" t="str">
        <f t="shared" si="1"/>
        <v/>
      </c>
    </row>
    <row r="113" spans="1:4">
      <c r="A113" s="41"/>
      <c r="B113" s="30" t="s">
        <v>36</v>
      </c>
      <c r="C113" t="str">
        <f>名前38人目</f>
        <v/>
      </c>
      <c r="D113" t="str">
        <f t="shared" si="1"/>
        <v/>
      </c>
    </row>
    <row r="114" spans="1:4">
      <c r="A114" s="41"/>
      <c r="B114" s="30" t="s">
        <v>35</v>
      </c>
      <c r="C114" t="str">
        <f>番号38人目</f>
        <v/>
      </c>
      <c r="D114" t="str">
        <f t="shared" si="1"/>
        <v/>
      </c>
    </row>
    <row r="115" spans="1:4">
      <c r="A115" s="41" t="s">
        <v>110</v>
      </c>
      <c r="B115" s="30" t="s">
        <v>35</v>
      </c>
      <c r="C115" t="str">
        <f>番号39人目</f>
        <v/>
      </c>
      <c r="D115" t="str">
        <f t="shared" si="1"/>
        <v/>
      </c>
    </row>
    <row r="116" spans="1:4">
      <c r="A116" s="41"/>
      <c r="B116" s="30" t="s">
        <v>36</v>
      </c>
      <c r="C116" t="str">
        <f>名前39人目</f>
        <v/>
      </c>
      <c r="D116" t="str">
        <f t="shared" si="1"/>
        <v/>
      </c>
    </row>
    <row r="117" spans="1:4">
      <c r="A117" s="41"/>
      <c r="B117" s="30" t="s">
        <v>35</v>
      </c>
      <c r="C117" t="str">
        <f>番号39人目</f>
        <v/>
      </c>
      <c r="D117" t="str">
        <f t="shared" si="1"/>
        <v/>
      </c>
    </row>
    <row r="118" spans="1:4">
      <c r="A118" s="41" t="s">
        <v>111</v>
      </c>
      <c r="B118" s="30" t="s">
        <v>35</v>
      </c>
      <c r="C118" t="str">
        <f>番号40人目</f>
        <v/>
      </c>
      <c r="D118" t="str">
        <f t="shared" si="1"/>
        <v/>
      </c>
    </row>
    <row r="119" spans="1:4">
      <c r="A119" s="41"/>
      <c r="B119" s="30" t="s">
        <v>36</v>
      </c>
      <c r="C119" t="str">
        <f>名前40人目</f>
        <v/>
      </c>
      <c r="D119" t="str">
        <f t="shared" si="1"/>
        <v/>
      </c>
    </row>
    <row r="120" spans="1:4">
      <c r="A120" s="41"/>
      <c r="B120" s="30" t="s">
        <v>35</v>
      </c>
      <c r="C120" t="str">
        <f>番号40人目</f>
        <v/>
      </c>
      <c r="D120" t="str">
        <f t="shared" si="1"/>
        <v/>
      </c>
    </row>
    <row r="121" spans="1:4">
      <c r="A121" s="41" t="s">
        <v>112</v>
      </c>
      <c r="B121" s="30" t="s">
        <v>35</v>
      </c>
      <c r="C121" t="str">
        <f>番号41人目</f>
        <v/>
      </c>
      <c r="D121" t="str">
        <f t="shared" si="1"/>
        <v/>
      </c>
    </row>
    <row r="122" spans="1:4">
      <c r="A122" s="41"/>
      <c r="B122" s="30" t="s">
        <v>36</v>
      </c>
      <c r="C122" t="str">
        <f>名前41人目</f>
        <v/>
      </c>
      <c r="D122" t="str">
        <f t="shared" si="1"/>
        <v/>
      </c>
    </row>
    <row r="123" spans="1:4">
      <c r="A123" s="41"/>
      <c r="B123" s="30" t="s">
        <v>35</v>
      </c>
      <c r="C123" t="str">
        <f>番号41人目</f>
        <v/>
      </c>
      <c r="D123" t="str">
        <f t="shared" si="1"/>
        <v/>
      </c>
    </row>
    <row r="124" spans="1:4">
      <c r="A124" s="41" t="s">
        <v>113</v>
      </c>
      <c r="B124" s="30" t="s">
        <v>35</v>
      </c>
      <c r="C124" t="str">
        <f>番号42人目</f>
        <v/>
      </c>
      <c r="D124" t="str">
        <f t="shared" si="1"/>
        <v/>
      </c>
    </row>
    <row r="125" spans="1:4">
      <c r="A125" s="41"/>
      <c r="B125" s="30" t="s">
        <v>36</v>
      </c>
      <c r="C125" t="str">
        <f>名前42人目</f>
        <v/>
      </c>
      <c r="D125" t="str">
        <f t="shared" si="1"/>
        <v/>
      </c>
    </row>
    <row r="126" spans="1:4">
      <c r="A126" s="41"/>
      <c r="B126" s="30" t="s">
        <v>35</v>
      </c>
      <c r="C126" t="str">
        <f>番号42人目</f>
        <v/>
      </c>
      <c r="D126" t="str">
        <f t="shared" si="1"/>
        <v/>
      </c>
    </row>
    <row r="127" spans="1:4">
      <c r="A127" s="41" t="s">
        <v>114</v>
      </c>
      <c r="B127" s="30" t="s">
        <v>35</v>
      </c>
      <c r="C127" t="str">
        <f>番号43人目</f>
        <v/>
      </c>
      <c r="D127" t="str">
        <f t="shared" si="1"/>
        <v/>
      </c>
    </row>
    <row r="128" spans="1:4">
      <c r="A128" s="41"/>
      <c r="B128" s="30" t="s">
        <v>36</v>
      </c>
      <c r="C128" t="str">
        <f>名前43人目</f>
        <v/>
      </c>
      <c r="D128" t="str">
        <f t="shared" si="1"/>
        <v/>
      </c>
    </row>
    <row r="129" spans="1:4">
      <c r="A129" s="41"/>
      <c r="B129" s="30" t="s">
        <v>35</v>
      </c>
      <c r="C129" t="str">
        <f>番号43人目</f>
        <v/>
      </c>
      <c r="D129" t="str">
        <f t="shared" si="1"/>
        <v/>
      </c>
    </row>
    <row r="130" spans="1:4">
      <c r="A130" s="41" t="s">
        <v>115</v>
      </c>
      <c r="B130" s="30" t="s">
        <v>35</v>
      </c>
      <c r="C130" t="str">
        <f>番号44人目</f>
        <v/>
      </c>
      <c r="D130" t="str">
        <f t="shared" ref="D130:D180" si="2">IF($L$1=FALSE,"",IF(AND($L$1=TRUE,B130="名前"),DBCS(C130),C130))</f>
        <v/>
      </c>
    </row>
    <row r="131" spans="1:4">
      <c r="A131" s="41"/>
      <c r="B131" s="30" t="s">
        <v>36</v>
      </c>
      <c r="C131" t="str">
        <f>名前44人目</f>
        <v/>
      </c>
      <c r="D131" t="str">
        <f t="shared" si="2"/>
        <v/>
      </c>
    </row>
    <row r="132" spans="1:4">
      <c r="A132" s="41"/>
      <c r="B132" s="30" t="s">
        <v>35</v>
      </c>
      <c r="C132" t="str">
        <f>番号44人目</f>
        <v/>
      </c>
      <c r="D132" t="str">
        <f t="shared" si="2"/>
        <v/>
      </c>
    </row>
    <row r="133" spans="1:4">
      <c r="A133" s="41" t="s">
        <v>116</v>
      </c>
      <c r="B133" s="30" t="s">
        <v>35</v>
      </c>
      <c r="C133" t="str">
        <f>番号45人目</f>
        <v/>
      </c>
      <c r="D133" t="str">
        <f t="shared" si="2"/>
        <v/>
      </c>
    </row>
    <row r="134" spans="1:4">
      <c r="A134" s="41"/>
      <c r="B134" s="30" t="s">
        <v>36</v>
      </c>
      <c r="C134" t="str">
        <f>名前45人目</f>
        <v/>
      </c>
      <c r="D134" t="str">
        <f t="shared" si="2"/>
        <v/>
      </c>
    </row>
    <row r="135" spans="1:4">
      <c r="A135" s="41"/>
      <c r="B135" s="30" t="s">
        <v>35</v>
      </c>
      <c r="C135" t="str">
        <f>番号45人目</f>
        <v/>
      </c>
      <c r="D135" t="str">
        <f t="shared" si="2"/>
        <v/>
      </c>
    </row>
    <row r="136" spans="1:4">
      <c r="A136" s="41" t="s">
        <v>117</v>
      </c>
      <c r="B136" s="30" t="s">
        <v>35</v>
      </c>
      <c r="C136" t="str">
        <f>番号46人目</f>
        <v/>
      </c>
      <c r="D136" t="str">
        <f t="shared" si="2"/>
        <v/>
      </c>
    </row>
    <row r="137" spans="1:4">
      <c r="A137" s="41"/>
      <c r="B137" s="30" t="s">
        <v>36</v>
      </c>
      <c r="C137" t="str">
        <f>名前46人目</f>
        <v/>
      </c>
      <c r="D137" t="str">
        <f t="shared" si="2"/>
        <v/>
      </c>
    </row>
    <row r="138" spans="1:4">
      <c r="A138" s="41"/>
      <c r="B138" s="30" t="s">
        <v>35</v>
      </c>
      <c r="C138" t="str">
        <f>番号46人目</f>
        <v/>
      </c>
      <c r="D138" t="str">
        <f t="shared" si="2"/>
        <v/>
      </c>
    </row>
    <row r="139" spans="1:4">
      <c r="A139" s="41" t="s">
        <v>118</v>
      </c>
      <c r="B139" s="30" t="s">
        <v>35</v>
      </c>
      <c r="C139" t="str">
        <f>番号47人目</f>
        <v/>
      </c>
      <c r="D139" t="str">
        <f t="shared" si="2"/>
        <v/>
      </c>
    </row>
    <row r="140" spans="1:4">
      <c r="A140" s="41"/>
      <c r="B140" s="30" t="s">
        <v>36</v>
      </c>
      <c r="C140" t="str">
        <f>名前47人目</f>
        <v/>
      </c>
      <c r="D140" t="str">
        <f t="shared" si="2"/>
        <v/>
      </c>
    </row>
    <row r="141" spans="1:4">
      <c r="A141" s="41"/>
      <c r="B141" s="30" t="s">
        <v>35</v>
      </c>
      <c r="C141" t="str">
        <f>番号47人目</f>
        <v/>
      </c>
      <c r="D141" t="str">
        <f t="shared" si="2"/>
        <v/>
      </c>
    </row>
    <row r="142" spans="1:4">
      <c r="A142" s="41" t="s">
        <v>119</v>
      </c>
      <c r="B142" s="30" t="s">
        <v>35</v>
      </c>
      <c r="C142" t="str">
        <f>番号48人目</f>
        <v/>
      </c>
      <c r="D142" t="str">
        <f t="shared" si="2"/>
        <v/>
      </c>
    </row>
    <row r="143" spans="1:4">
      <c r="A143" s="41"/>
      <c r="B143" s="30" t="s">
        <v>36</v>
      </c>
      <c r="C143" t="str">
        <f>名前48人目</f>
        <v/>
      </c>
      <c r="D143" t="str">
        <f t="shared" si="2"/>
        <v/>
      </c>
    </row>
    <row r="144" spans="1:4">
      <c r="A144" s="41"/>
      <c r="B144" s="30" t="s">
        <v>35</v>
      </c>
      <c r="C144" t="str">
        <f>番号48人目</f>
        <v/>
      </c>
      <c r="D144" t="str">
        <f t="shared" si="2"/>
        <v/>
      </c>
    </row>
    <row r="145" spans="1:4">
      <c r="A145" s="41" t="s">
        <v>120</v>
      </c>
      <c r="B145" s="30" t="s">
        <v>35</v>
      </c>
      <c r="C145" t="str">
        <f>番号49人目</f>
        <v/>
      </c>
      <c r="D145" t="str">
        <f t="shared" si="2"/>
        <v/>
      </c>
    </row>
    <row r="146" spans="1:4">
      <c r="A146" s="41"/>
      <c r="B146" s="30" t="s">
        <v>36</v>
      </c>
      <c r="C146" t="str">
        <f>名前49人目</f>
        <v/>
      </c>
      <c r="D146" t="str">
        <f t="shared" si="2"/>
        <v/>
      </c>
    </row>
    <row r="147" spans="1:4">
      <c r="A147" s="41"/>
      <c r="B147" s="30" t="s">
        <v>35</v>
      </c>
      <c r="C147" t="str">
        <f>番号49人目</f>
        <v/>
      </c>
      <c r="D147" t="str">
        <f t="shared" si="2"/>
        <v/>
      </c>
    </row>
    <row r="148" spans="1:4">
      <c r="A148" s="41" t="s">
        <v>121</v>
      </c>
      <c r="B148" s="30" t="s">
        <v>35</v>
      </c>
      <c r="C148" t="str">
        <f>番号50人目</f>
        <v/>
      </c>
      <c r="D148" t="str">
        <f t="shared" si="2"/>
        <v/>
      </c>
    </row>
    <row r="149" spans="1:4">
      <c r="A149" s="41"/>
      <c r="B149" s="30" t="s">
        <v>36</v>
      </c>
      <c r="C149" t="str">
        <f>名前50人目</f>
        <v/>
      </c>
      <c r="D149" t="str">
        <f t="shared" si="2"/>
        <v/>
      </c>
    </row>
    <row r="150" spans="1:4">
      <c r="A150" s="41"/>
      <c r="B150" s="30" t="s">
        <v>35</v>
      </c>
      <c r="C150" t="str">
        <f>番号50人目</f>
        <v/>
      </c>
      <c r="D150" t="str">
        <f t="shared" si="2"/>
        <v/>
      </c>
    </row>
    <row r="151" spans="1:4">
      <c r="A151" s="41" t="s">
        <v>122</v>
      </c>
      <c r="B151" s="30" t="s">
        <v>35</v>
      </c>
      <c r="C151" t="str">
        <f>番号51人目</f>
        <v/>
      </c>
      <c r="D151" t="str">
        <f t="shared" si="2"/>
        <v/>
      </c>
    </row>
    <row r="152" spans="1:4">
      <c r="A152" s="41"/>
      <c r="B152" s="30" t="s">
        <v>36</v>
      </c>
      <c r="C152" t="str">
        <f>名前51人目</f>
        <v/>
      </c>
      <c r="D152" t="str">
        <f t="shared" si="2"/>
        <v/>
      </c>
    </row>
    <row r="153" spans="1:4">
      <c r="A153" s="41"/>
      <c r="B153" s="30" t="s">
        <v>35</v>
      </c>
      <c r="C153" t="str">
        <f>番号51人目</f>
        <v/>
      </c>
      <c r="D153" t="str">
        <f t="shared" si="2"/>
        <v/>
      </c>
    </row>
    <row r="154" spans="1:4">
      <c r="A154" s="41" t="s">
        <v>123</v>
      </c>
      <c r="B154" s="30" t="s">
        <v>35</v>
      </c>
      <c r="C154" t="str">
        <f>番号52人目</f>
        <v/>
      </c>
      <c r="D154" t="str">
        <f t="shared" si="2"/>
        <v/>
      </c>
    </row>
    <row r="155" spans="1:4">
      <c r="A155" s="41"/>
      <c r="B155" s="30" t="s">
        <v>36</v>
      </c>
      <c r="C155" t="str">
        <f>名前52人目</f>
        <v/>
      </c>
      <c r="D155" t="str">
        <f t="shared" si="2"/>
        <v/>
      </c>
    </row>
    <row r="156" spans="1:4">
      <c r="A156" s="41"/>
      <c r="B156" s="30" t="s">
        <v>35</v>
      </c>
      <c r="C156" t="str">
        <f>番号52人目</f>
        <v/>
      </c>
      <c r="D156" t="str">
        <f t="shared" si="2"/>
        <v/>
      </c>
    </row>
    <row r="157" spans="1:4">
      <c r="A157" s="41" t="s">
        <v>124</v>
      </c>
      <c r="B157" s="30" t="s">
        <v>35</v>
      </c>
      <c r="C157" t="str">
        <f>番号53人目</f>
        <v/>
      </c>
      <c r="D157" t="str">
        <f t="shared" si="2"/>
        <v/>
      </c>
    </row>
    <row r="158" spans="1:4">
      <c r="A158" s="41"/>
      <c r="B158" s="30" t="s">
        <v>36</v>
      </c>
      <c r="C158" t="str">
        <f>名前53人目</f>
        <v/>
      </c>
      <c r="D158" t="str">
        <f t="shared" si="2"/>
        <v/>
      </c>
    </row>
    <row r="159" spans="1:4">
      <c r="A159" s="41"/>
      <c r="B159" s="30" t="s">
        <v>35</v>
      </c>
      <c r="C159" t="str">
        <f>番号53人目</f>
        <v/>
      </c>
      <c r="D159" t="str">
        <f t="shared" si="2"/>
        <v/>
      </c>
    </row>
    <row r="160" spans="1:4">
      <c r="A160" s="41" t="s">
        <v>125</v>
      </c>
      <c r="B160" s="30" t="s">
        <v>35</v>
      </c>
      <c r="C160" t="str">
        <f>番号54人目</f>
        <v/>
      </c>
      <c r="D160" t="str">
        <f t="shared" si="2"/>
        <v/>
      </c>
    </row>
    <row r="161" spans="1:4">
      <c r="A161" s="41"/>
      <c r="B161" s="30" t="s">
        <v>36</v>
      </c>
      <c r="C161" t="str">
        <f>名前54人目</f>
        <v/>
      </c>
      <c r="D161" t="str">
        <f t="shared" si="2"/>
        <v/>
      </c>
    </row>
    <row r="162" spans="1:4">
      <c r="A162" s="41"/>
      <c r="B162" s="30" t="s">
        <v>35</v>
      </c>
      <c r="C162" t="str">
        <f>番号54人目</f>
        <v/>
      </c>
      <c r="D162" t="str">
        <f t="shared" si="2"/>
        <v/>
      </c>
    </row>
    <row r="163" spans="1:4">
      <c r="A163" s="41" t="s">
        <v>126</v>
      </c>
      <c r="B163" s="30" t="s">
        <v>35</v>
      </c>
      <c r="C163" t="str">
        <f>番号55人目</f>
        <v/>
      </c>
      <c r="D163" t="str">
        <f t="shared" si="2"/>
        <v/>
      </c>
    </row>
    <row r="164" spans="1:4">
      <c r="A164" s="41"/>
      <c r="B164" s="30" t="s">
        <v>36</v>
      </c>
      <c r="C164" t="str">
        <f>名前55人目</f>
        <v/>
      </c>
      <c r="D164" t="str">
        <f t="shared" si="2"/>
        <v/>
      </c>
    </row>
    <row r="165" spans="1:4">
      <c r="A165" s="41"/>
      <c r="B165" s="30" t="s">
        <v>35</v>
      </c>
      <c r="C165" t="str">
        <f>番号55人目</f>
        <v/>
      </c>
      <c r="D165" t="str">
        <f t="shared" si="2"/>
        <v/>
      </c>
    </row>
    <row r="166" spans="1:4">
      <c r="A166" s="41" t="s">
        <v>127</v>
      </c>
      <c r="B166" s="30" t="s">
        <v>35</v>
      </c>
      <c r="C166" t="str">
        <f>番号56人目</f>
        <v/>
      </c>
      <c r="D166" t="str">
        <f t="shared" si="2"/>
        <v/>
      </c>
    </row>
    <row r="167" spans="1:4">
      <c r="A167" s="41"/>
      <c r="B167" s="30" t="s">
        <v>36</v>
      </c>
      <c r="C167" t="str">
        <f>名前56人目</f>
        <v/>
      </c>
      <c r="D167" t="str">
        <f t="shared" si="2"/>
        <v/>
      </c>
    </row>
    <row r="168" spans="1:4">
      <c r="A168" s="41"/>
      <c r="B168" s="30" t="s">
        <v>35</v>
      </c>
      <c r="C168" t="str">
        <f>番号56人目</f>
        <v/>
      </c>
      <c r="D168" t="str">
        <f t="shared" si="2"/>
        <v/>
      </c>
    </row>
    <row r="169" spans="1:4">
      <c r="A169" s="41" t="s">
        <v>128</v>
      </c>
      <c r="B169" s="30" t="s">
        <v>35</v>
      </c>
      <c r="C169" t="str">
        <f>番号57人目</f>
        <v/>
      </c>
      <c r="D169" t="str">
        <f t="shared" si="2"/>
        <v/>
      </c>
    </row>
    <row r="170" spans="1:4">
      <c r="A170" s="41"/>
      <c r="B170" s="30" t="s">
        <v>36</v>
      </c>
      <c r="C170" t="str">
        <f>名前57人目</f>
        <v/>
      </c>
      <c r="D170" t="str">
        <f t="shared" si="2"/>
        <v/>
      </c>
    </row>
    <row r="171" spans="1:4">
      <c r="A171" s="41"/>
      <c r="B171" s="30" t="s">
        <v>35</v>
      </c>
      <c r="C171" t="str">
        <f>番号57人目</f>
        <v/>
      </c>
      <c r="D171" t="str">
        <f t="shared" si="2"/>
        <v/>
      </c>
    </row>
    <row r="172" spans="1:4">
      <c r="A172" s="41" t="s">
        <v>129</v>
      </c>
      <c r="B172" s="30" t="s">
        <v>35</v>
      </c>
      <c r="C172" t="str">
        <f>番号58人目</f>
        <v/>
      </c>
      <c r="D172" t="str">
        <f t="shared" si="2"/>
        <v/>
      </c>
    </row>
    <row r="173" spans="1:4">
      <c r="A173" s="41"/>
      <c r="B173" s="30" t="s">
        <v>36</v>
      </c>
      <c r="C173" t="str">
        <f>名前58人目</f>
        <v/>
      </c>
      <c r="D173" t="str">
        <f t="shared" si="2"/>
        <v/>
      </c>
    </row>
    <row r="174" spans="1:4">
      <c r="A174" s="41"/>
      <c r="B174" s="30" t="s">
        <v>35</v>
      </c>
      <c r="C174" t="str">
        <f>番号58人目</f>
        <v/>
      </c>
      <c r="D174" t="str">
        <f t="shared" si="2"/>
        <v/>
      </c>
    </row>
    <row r="175" spans="1:4">
      <c r="A175" s="41" t="s">
        <v>130</v>
      </c>
      <c r="B175" s="30" t="s">
        <v>35</v>
      </c>
      <c r="C175" t="str">
        <f>番号59人目</f>
        <v/>
      </c>
      <c r="D175" t="str">
        <f t="shared" si="2"/>
        <v/>
      </c>
    </row>
    <row r="176" spans="1:4">
      <c r="A176" s="41"/>
      <c r="B176" s="30" t="s">
        <v>36</v>
      </c>
      <c r="C176" t="str">
        <f>名前59人目</f>
        <v/>
      </c>
      <c r="D176" t="str">
        <f t="shared" si="2"/>
        <v/>
      </c>
    </row>
    <row r="177" spans="1:4">
      <c r="A177" s="41"/>
      <c r="B177" s="30" t="s">
        <v>35</v>
      </c>
      <c r="C177" t="str">
        <f>番号59人目</f>
        <v/>
      </c>
      <c r="D177" t="str">
        <f t="shared" si="2"/>
        <v/>
      </c>
    </row>
    <row r="178" spans="1:4">
      <c r="A178" s="41" t="s">
        <v>131</v>
      </c>
      <c r="B178" s="30" t="s">
        <v>35</v>
      </c>
      <c r="C178" t="str">
        <f>番号60人目</f>
        <v/>
      </c>
      <c r="D178" t="str">
        <f t="shared" si="2"/>
        <v/>
      </c>
    </row>
    <row r="179" spans="1:4">
      <c r="A179" s="41"/>
      <c r="B179" s="30" t="s">
        <v>36</v>
      </c>
      <c r="C179" t="str">
        <f>名前60人目</f>
        <v/>
      </c>
      <c r="D179" t="str">
        <f t="shared" si="2"/>
        <v/>
      </c>
    </row>
    <row r="180" spans="1:4">
      <c r="A180" s="41"/>
      <c r="B180" s="30" t="s">
        <v>35</v>
      </c>
      <c r="C180" t="str">
        <f>番号60人目</f>
        <v/>
      </c>
      <c r="D180" t="str">
        <f t="shared" si="2"/>
        <v/>
      </c>
    </row>
  </sheetData>
  <mergeCells count="60">
    <mergeCell ref="A166:A168"/>
    <mergeCell ref="A169:A171"/>
    <mergeCell ref="A172:A174"/>
    <mergeCell ref="A175:A177"/>
    <mergeCell ref="A178:A180"/>
    <mergeCell ref="A151:A153"/>
    <mergeCell ref="A154:A156"/>
    <mergeCell ref="A157:A159"/>
    <mergeCell ref="A160:A162"/>
    <mergeCell ref="A163:A165"/>
    <mergeCell ref="A136:A138"/>
    <mergeCell ref="A139:A141"/>
    <mergeCell ref="A142:A144"/>
    <mergeCell ref="A145:A147"/>
    <mergeCell ref="A148:A150"/>
    <mergeCell ref="A121:A123"/>
    <mergeCell ref="A124:A126"/>
    <mergeCell ref="A127:A129"/>
    <mergeCell ref="A130:A132"/>
    <mergeCell ref="A133:A135"/>
    <mergeCell ref="A106:A108"/>
    <mergeCell ref="A109:A111"/>
    <mergeCell ref="A112:A114"/>
    <mergeCell ref="A115:A117"/>
    <mergeCell ref="A118:A120"/>
    <mergeCell ref="A91:A93"/>
    <mergeCell ref="A94:A96"/>
    <mergeCell ref="A97:A99"/>
    <mergeCell ref="A100:A102"/>
    <mergeCell ref="A103:A105"/>
    <mergeCell ref="A34:A36"/>
    <mergeCell ref="A16:A18"/>
    <mergeCell ref="A1:A3"/>
    <mergeCell ref="A4:A6"/>
    <mergeCell ref="A7:A9"/>
    <mergeCell ref="A10:A12"/>
    <mergeCell ref="A13:A15"/>
    <mergeCell ref="A19:A21"/>
    <mergeCell ref="A22:A24"/>
    <mergeCell ref="A25:A27"/>
    <mergeCell ref="A28:A30"/>
    <mergeCell ref="A31:A33"/>
    <mergeCell ref="A52:A54"/>
    <mergeCell ref="A55:A57"/>
    <mergeCell ref="A58:A60"/>
    <mergeCell ref="A61:A63"/>
    <mergeCell ref="A64:A66"/>
    <mergeCell ref="A37:A39"/>
    <mergeCell ref="A40:A42"/>
    <mergeCell ref="A43:A45"/>
    <mergeCell ref="A46:A48"/>
    <mergeCell ref="A49:A51"/>
    <mergeCell ref="A85:A87"/>
    <mergeCell ref="A88:A90"/>
    <mergeCell ref="A67:A69"/>
    <mergeCell ref="A70:A72"/>
    <mergeCell ref="A73:A75"/>
    <mergeCell ref="A76:A78"/>
    <mergeCell ref="A79:A81"/>
    <mergeCell ref="A82:A84"/>
  </mergeCells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120</vt:i4>
      </vt:variant>
    </vt:vector>
  </HeadingPairs>
  <TitlesOfParts>
    <vt:vector size="132" baseType="lpstr">
      <vt:lpstr>お願い</vt:lpstr>
      <vt:lpstr>入力シート（1～30人目）</vt:lpstr>
      <vt:lpstr>入力シート（31～60人目）</vt:lpstr>
      <vt:lpstr>説明</vt:lpstr>
      <vt:lpstr>名前</vt:lpstr>
      <vt:lpstr>番号</vt:lpstr>
      <vt:lpstr>番号-名前</vt:lpstr>
      <vt:lpstr>名前-番号</vt:lpstr>
      <vt:lpstr>番号-名前‐番号</vt:lpstr>
      <vt:lpstr>番号-番号-名前</vt:lpstr>
      <vt:lpstr>名前-番号-番号</vt:lpstr>
      <vt:lpstr>番号-番号-名前-番号</vt:lpstr>
      <vt:lpstr>番号01人目</vt:lpstr>
      <vt:lpstr>番号02人目</vt:lpstr>
      <vt:lpstr>番号03人目</vt:lpstr>
      <vt:lpstr>番号04人目</vt:lpstr>
      <vt:lpstr>番号05人目</vt:lpstr>
      <vt:lpstr>番号06人目</vt:lpstr>
      <vt:lpstr>番号07人目</vt:lpstr>
      <vt:lpstr>番号08人目</vt:lpstr>
      <vt:lpstr>番号09人目</vt:lpstr>
      <vt:lpstr>番号10人目</vt:lpstr>
      <vt:lpstr>番号11人目</vt:lpstr>
      <vt:lpstr>番号12人目</vt:lpstr>
      <vt:lpstr>番号13人目</vt:lpstr>
      <vt:lpstr>番号14人目</vt:lpstr>
      <vt:lpstr>番号15人目</vt:lpstr>
      <vt:lpstr>番号16人目</vt:lpstr>
      <vt:lpstr>番号17人目</vt:lpstr>
      <vt:lpstr>番号18人目</vt:lpstr>
      <vt:lpstr>番号19人目</vt:lpstr>
      <vt:lpstr>番号20人目</vt:lpstr>
      <vt:lpstr>番号21人目</vt:lpstr>
      <vt:lpstr>番号22人目</vt:lpstr>
      <vt:lpstr>番号23人目</vt:lpstr>
      <vt:lpstr>番号24人目</vt:lpstr>
      <vt:lpstr>番号25人目</vt:lpstr>
      <vt:lpstr>番号26人目</vt:lpstr>
      <vt:lpstr>番号27人目</vt:lpstr>
      <vt:lpstr>番号28人目</vt:lpstr>
      <vt:lpstr>番号29人目</vt:lpstr>
      <vt:lpstr>番号30人目</vt:lpstr>
      <vt:lpstr>番号31人目</vt:lpstr>
      <vt:lpstr>番号32人目</vt:lpstr>
      <vt:lpstr>番号33人目</vt:lpstr>
      <vt:lpstr>番号34人目</vt:lpstr>
      <vt:lpstr>番号35人目</vt:lpstr>
      <vt:lpstr>番号36人目</vt:lpstr>
      <vt:lpstr>番号37人目</vt:lpstr>
      <vt:lpstr>番号38人目</vt:lpstr>
      <vt:lpstr>番号39人目</vt:lpstr>
      <vt:lpstr>番号40人目</vt:lpstr>
      <vt:lpstr>番号41人目</vt:lpstr>
      <vt:lpstr>番号42人目</vt:lpstr>
      <vt:lpstr>番号43人目</vt:lpstr>
      <vt:lpstr>番号44人目</vt:lpstr>
      <vt:lpstr>番号45人目</vt:lpstr>
      <vt:lpstr>番号46人目</vt:lpstr>
      <vt:lpstr>番号47人目</vt:lpstr>
      <vt:lpstr>番号48人目</vt:lpstr>
      <vt:lpstr>番号49人目</vt:lpstr>
      <vt:lpstr>番号50人目</vt:lpstr>
      <vt:lpstr>番号51人目</vt:lpstr>
      <vt:lpstr>番号52人目</vt:lpstr>
      <vt:lpstr>番号53人目</vt:lpstr>
      <vt:lpstr>番号54人目</vt:lpstr>
      <vt:lpstr>番号55人目</vt:lpstr>
      <vt:lpstr>番号56人目</vt:lpstr>
      <vt:lpstr>番号57人目</vt:lpstr>
      <vt:lpstr>番号58人目</vt:lpstr>
      <vt:lpstr>番号59人目</vt:lpstr>
      <vt:lpstr>番号60人目</vt:lpstr>
      <vt:lpstr>名前01人目</vt:lpstr>
      <vt:lpstr>名前02人目</vt:lpstr>
      <vt:lpstr>名前03人目</vt:lpstr>
      <vt:lpstr>名前04人目</vt:lpstr>
      <vt:lpstr>名前05人目</vt:lpstr>
      <vt:lpstr>名前06人目</vt:lpstr>
      <vt:lpstr>名前07人目</vt:lpstr>
      <vt:lpstr>名前08人目</vt:lpstr>
      <vt:lpstr>名前09人目</vt:lpstr>
      <vt:lpstr>名前10人目</vt:lpstr>
      <vt:lpstr>名前11人目</vt:lpstr>
      <vt:lpstr>名前12人目</vt:lpstr>
      <vt:lpstr>名前13人目</vt:lpstr>
      <vt:lpstr>名前14人目</vt:lpstr>
      <vt:lpstr>名前15人目</vt:lpstr>
      <vt:lpstr>名前16人目</vt:lpstr>
      <vt:lpstr>名前17人目</vt:lpstr>
      <vt:lpstr>名前18人目</vt:lpstr>
      <vt:lpstr>名前19人目</vt:lpstr>
      <vt:lpstr>名前20人目</vt:lpstr>
      <vt:lpstr>名前21人目</vt:lpstr>
      <vt:lpstr>名前22人目</vt:lpstr>
      <vt:lpstr>名前23人目</vt:lpstr>
      <vt:lpstr>名前24人目</vt:lpstr>
      <vt:lpstr>名前25人目</vt:lpstr>
      <vt:lpstr>名前26人目</vt:lpstr>
      <vt:lpstr>名前27人目</vt:lpstr>
      <vt:lpstr>名前28人目</vt:lpstr>
      <vt:lpstr>名前29人目</vt:lpstr>
      <vt:lpstr>名前30人目</vt:lpstr>
      <vt:lpstr>名前31人目</vt:lpstr>
      <vt:lpstr>名前32人目</vt:lpstr>
      <vt:lpstr>名前33人目</vt:lpstr>
      <vt:lpstr>名前34人目</vt:lpstr>
      <vt:lpstr>名前35人目</vt:lpstr>
      <vt:lpstr>名前36人目</vt:lpstr>
      <vt:lpstr>名前37人目</vt:lpstr>
      <vt:lpstr>名前38人目</vt:lpstr>
      <vt:lpstr>名前39人目</vt:lpstr>
      <vt:lpstr>名前40人目</vt:lpstr>
      <vt:lpstr>名前41人目</vt:lpstr>
      <vt:lpstr>名前42人目</vt:lpstr>
      <vt:lpstr>名前43人目</vt:lpstr>
      <vt:lpstr>名前44人目</vt:lpstr>
      <vt:lpstr>名前45人目</vt:lpstr>
      <vt:lpstr>名前46人目</vt:lpstr>
      <vt:lpstr>名前47人目</vt:lpstr>
      <vt:lpstr>名前48人目</vt:lpstr>
      <vt:lpstr>名前49人目</vt:lpstr>
      <vt:lpstr>名前50人目</vt:lpstr>
      <vt:lpstr>名前51人目</vt:lpstr>
      <vt:lpstr>名前52人目</vt:lpstr>
      <vt:lpstr>名前53人目</vt:lpstr>
      <vt:lpstr>名前54人目</vt:lpstr>
      <vt:lpstr>名前55人目</vt:lpstr>
      <vt:lpstr>名前56人目</vt:lpstr>
      <vt:lpstr>名前57人目</vt:lpstr>
      <vt:lpstr>名前58人目</vt:lpstr>
      <vt:lpstr>名前59人目</vt:lpstr>
      <vt:lpstr>名前60人目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奈々美 鈴木</dc:creator>
  <cp:lastModifiedBy>奈々美 鈴木</cp:lastModifiedBy>
  <cp:lastPrinted>2025-02-20T23:19:32Z</cp:lastPrinted>
  <dcterms:created xsi:type="dcterms:W3CDTF">2025-02-17T00:41:15Z</dcterms:created>
  <dcterms:modified xsi:type="dcterms:W3CDTF">2026-02-27T01:27:38Z</dcterms:modified>
</cp:coreProperties>
</file>